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mc:AlternateContent xmlns:mc="http://schemas.openxmlformats.org/markup-compatibility/2006">
    <mc:Choice Requires="x15">
      <x15ac:absPath xmlns:x15ac="http://schemas.microsoft.com/office/spreadsheetml/2010/11/ac" url="C:\Users\emily\Downloads\"/>
    </mc:Choice>
  </mc:AlternateContent>
  <xr:revisionPtr revIDLastSave="0" documentId="8_{A97F6D4F-D914-4F34-B14B-85BEBCAB550A}" xr6:coauthVersionLast="47" xr6:coauthVersionMax="47" xr10:uidLastSave="{00000000-0000-0000-0000-000000000000}"/>
  <bookViews>
    <workbookView xWindow="-108" yWindow="-108" windowWidth="23256" windowHeight="12576" tabRatio="889" xr2:uid="{00000000-000D-0000-FFFF-FFFF00000000}"/>
  </bookViews>
  <sheets>
    <sheet name="Checklist &amp; Staff Certification" sheetId="19" r:id="rId1"/>
    <sheet name="Supervisor Checklist" sheetId="29" r:id="rId2"/>
    <sheet name="Check Request" sheetId="3" r:id="rId3"/>
    <sheet name="Income Calculations Sheet" sheetId="22" r:id="rId4"/>
    <sheet name="Self Declaration of Income" sheetId="9" r:id="rId5"/>
    <sheet name="Employer Verification of Income" sheetId="21" r:id="rId6"/>
    <sheet name="Household Budget" sheetId="7" r:id="rId7"/>
    <sheet name="Justification Sheet" sheetId="28" r:id="rId8"/>
    <sheet name="Verification of Housing" sheetId="26" r:id="rId9"/>
    <sheet name="Unit Checklist" sheetId="27" r:id="rId10"/>
    <sheet name="Client Signature Form" sheetId="5" r:id="rId11"/>
    <sheet name="AMI" sheetId="15" r:id="rId12"/>
  </sheets>
  <externalReferences>
    <externalReference r:id="rId13"/>
    <externalReference r:id="rId14"/>
  </externalReferences>
  <definedNames>
    <definedName name="_NUm2" localSheetId="0">#REF!</definedName>
    <definedName name="_NUm2" localSheetId="5">#REF!</definedName>
    <definedName name="_NUm2" localSheetId="3">#REF!</definedName>
    <definedName name="_NUm2" localSheetId="9">#REF!</definedName>
    <definedName name="_NUm2" localSheetId="8">#REF!</definedName>
    <definedName name="_NUm2">#REF!</definedName>
    <definedName name="Choice" localSheetId="0">#REF!</definedName>
    <definedName name="Choice" localSheetId="5">#REF!</definedName>
    <definedName name="Choice" localSheetId="3">#REF!</definedName>
    <definedName name="Choice" localSheetId="9">#REF!</definedName>
    <definedName name="Choice" localSheetId="8">#REF!</definedName>
    <definedName name="Choice">#REF!</definedName>
    <definedName name="CSBDest" localSheetId="0">#REF!</definedName>
    <definedName name="CSBDest" localSheetId="5">#REF!</definedName>
    <definedName name="CSBDest" localSheetId="3">#REF!</definedName>
    <definedName name="CSBDest" localSheetId="9">#REF!</definedName>
    <definedName name="CSBDest" localSheetId="8">#REF!</definedName>
    <definedName name="CSBDest">#REF!</definedName>
    <definedName name="DestTenure" localSheetId="0">#REF!</definedName>
    <definedName name="DestTenure" localSheetId="5">#REF!</definedName>
    <definedName name="DestTenure" localSheetId="3">#REF!</definedName>
    <definedName name="DestTenure" localSheetId="9">#REF!</definedName>
    <definedName name="DestTenure" localSheetId="8">#REF!</definedName>
    <definedName name="DestTenure">#REF!</definedName>
    <definedName name="DT" localSheetId="0">#REF!</definedName>
    <definedName name="DT" localSheetId="5">#REF!</definedName>
    <definedName name="DT" localSheetId="3">#REF!</definedName>
    <definedName name="DT" localSheetId="9">#REF!</definedName>
    <definedName name="DT" localSheetId="8">#REF!</definedName>
    <definedName name="DT">#REF!</definedName>
    <definedName name="Employ" localSheetId="0">#REF!</definedName>
    <definedName name="Employ" localSheetId="5">#REF!</definedName>
    <definedName name="Employ" localSheetId="3">#REF!</definedName>
    <definedName name="Employ" localSheetId="9">#REF!</definedName>
    <definedName name="Employ" localSheetId="8">#REF!</definedName>
    <definedName name="Employ">#REF!</definedName>
    <definedName name="EmpTenure" localSheetId="0">#REF!</definedName>
    <definedName name="EmpTenure" localSheetId="5">#REF!</definedName>
    <definedName name="EmpTenure" localSheetId="3">#REF!</definedName>
    <definedName name="EmpTenure" localSheetId="9">#REF!</definedName>
    <definedName name="EmpTenure" localSheetId="8">#REF!</definedName>
    <definedName name="EmpTenure">#REF!</definedName>
    <definedName name="Ethnicity" localSheetId="0">#REF!</definedName>
    <definedName name="Ethnicity" localSheetId="5">#REF!</definedName>
    <definedName name="Ethnicity" localSheetId="3">#REF!</definedName>
    <definedName name="Ethnicity" localSheetId="9">#REF!</definedName>
    <definedName name="Ethnicity" localSheetId="8">#REF!</definedName>
    <definedName name="Ethnicity">#REF!</definedName>
    <definedName name="Ethnicity2" localSheetId="0">#REF!</definedName>
    <definedName name="Ethnicity2" localSheetId="5">#REF!</definedName>
    <definedName name="Ethnicity2" localSheetId="3">#REF!</definedName>
    <definedName name="Ethnicity2" localSheetId="9">#REF!</definedName>
    <definedName name="Ethnicity2" localSheetId="8">#REF!</definedName>
    <definedName name="Ethnicity2">#REF!</definedName>
    <definedName name="GenPrev" localSheetId="0">#REF!</definedName>
    <definedName name="GenPrev" localSheetId="5">#REF!</definedName>
    <definedName name="GenPrev" localSheetId="3">#REF!</definedName>
    <definedName name="GenPrev" localSheetId="9">#REF!</definedName>
    <definedName name="GenPrev" localSheetId="8">#REF!</definedName>
    <definedName name="GenPrev">#REF!</definedName>
    <definedName name="HPR" localSheetId="0">#REF!</definedName>
    <definedName name="HPR" localSheetId="5">#REF!</definedName>
    <definedName name="HPR" localSheetId="3">#REF!</definedName>
    <definedName name="HPR" localSheetId="9">#REF!</definedName>
    <definedName name="HPR" localSheetId="8">#REF!</definedName>
    <definedName name="HPR">#REF!</definedName>
    <definedName name="IncomeSource" localSheetId="0">#REF!</definedName>
    <definedName name="IncomeSource" localSheetId="5">#REF!</definedName>
    <definedName name="IncomeSource" localSheetId="3">#REF!</definedName>
    <definedName name="IncomeSource" localSheetId="9">#REF!</definedName>
    <definedName name="IncomeSource" localSheetId="8">#REF!</definedName>
    <definedName name="IncomeSource">#REF!</definedName>
    <definedName name="LOSPR" localSheetId="0">#REF!</definedName>
    <definedName name="LOSPR" localSheetId="5">#REF!</definedName>
    <definedName name="LOSPR" localSheetId="3">#REF!</definedName>
    <definedName name="LOSPR" localSheetId="9">#REF!</definedName>
    <definedName name="LOSPR" localSheetId="8">#REF!</definedName>
    <definedName name="LOSPR">#REF!</definedName>
    <definedName name="Num" localSheetId="0">#REF!</definedName>
    <definedName name="Num" localSheetId="5">#REF!</definedName>
    <definedName name="Num" localSheetId="3">#REF!</definedName>
    <definedName name="Num" localSheetId="9">#REF!</definedName>
    <definedName name="Num" localSheetId="8">#REF!</definedName>
    <definedName name="Num">#REF!</definedName>
    <definedName name="Preg" localSheetId="0">#REF!</definedName>
    <definedName name="Preg" localSheetId="5">#REF!</definedName>
    <definedName name="Preg" localSheetId="3">#REF!</definedName>
    <definedName name="Preg" localSheetId="9">#REF!</definedName>
    <definedName name="Preg" localSheetId="8">#REF!</definedName>
    <definedName name="Preg">#REF!</definedName>
    <definedName name="PrevRes" localSheetId="0">#REF!</definedName>
    <definedName name="PrevRes" localSheetId="5">#REF!</definedName>
    <definedName name="PrevRes" localSheetId="3">#REF!</definedName>
    <definedName name="PrevRes" localSheetId="9">#REF!</definedName>
    <definedName name="PrevRes" localSheetId="8">#REF!</definedName>
    <definedName name="PrevRes">#REF!</definedName>
    <definedName name="_xlnm.Print_Area" localSheetId="11">AMI!$A$1:$K$9</definedName>
    <definedName name="_xlnm.Print_Area" localSheetId="2">'Check Request'!$A$1:$H$77</definedName>
    <definedName name="_xlnm.Print_Area" localSheetId="0">'Checklist &amp; Staff Certification'!$A$1:$K$43</definedName>
    <definedName name="_xlnm.Print_Area" localSheetId="5">'Employer Verification of Income'!$A$1:$K$25</definedName>
    <definedName name="_xlnm.Print_Area" localSheetId="6">'Household Budget'!$A$1:$H$37</definedName>
    <definedName name="_xlnm.Print_Area" localSheetId="3">'Income Calculations Sheet'!$A$1:$L$45</definedName>
    <definedName name="_xlnm.Print_Area" localSheetId="7">'Justification Sheet'!$A$1:$H$49</definedName>
    <definedName name="_xlnm.Print_Area" localSheetId="4">'Self Declaration of Income'!$A$1:$K$34</definedName>
    <definedName name="_xlnm.Print_Area" localSheetId="1">'Supervisor Checklist'!$A$1:$L$35</definedName>
    <definedName name="Race" localSheetId="0">#REF!</definedName>
    <definedName name="Race" localSheetId="5">#REF!</definedName>
    <definedName name="Race" localSheetId="3">#REF!</definedName>
    <definedName name="Race" localSheetId="9">#REF!</definedName>
    <definedName name="Race" localSheetId="8">#REF!</definedName>
    <definedName name="Race">#REF!</definedName>
    <definedName name="Race2" localSheetId="0">#REF!</definedName>
    <definedName name="Race2" localSheetId="5">#REF!</definedName>
    <definedName name="Race2" localSheetId="3">#REF!</definedName>
    <definedName name="Race2" localSheetId="9">#REF!</definedName>
    <definedName name="Race2" localSheetId="8">#REF!</definedName>
    <definedName name="Race2">#REF!</definedName>
    <definedName name="ReasonLeav" localSheetId="0">#REF!</definedName>
    <definedName name="ReasonLeav" localSheetId="5">#REF!</definedName>
    <definedName name="ReasonLeav" localSheetId="3">#REF!</definedName>
    <definedName name="ReasonLeav" localSheetId="9">#REF!</definedName>
    <definedName name="ReasonLeav" localSheetId="8">#REF!</definedName>
    <definedName name="ReasonLeav">#REF!</definedName>
    <definedName name="SchoolLev" localSheetId="0">#REF!</definedName>
    <definedName name="SchoolLev" localSheetId="5">#REF!</definedName>
    <definedName name="SchoolLev" localSheetId="3">#REF!</definedName>
    <definedName name="SchoolLev" localSheetId="9">#REF!</definedName>
    <definedName name="SchoolLev" localSheetId="8">#REF!</definedName>
    <definedName name="SchoolLev">#REF!</definedName>
    <definedName name="Service" localSheetId="0">#REF!</definedName>
    <definedName name="Service" localSheetId="5">#REF!</definedName>
    <definedName name="Service" localSheetId="3">#REF!</definedName>
    <definedName name="Service" localSheetId="9">#REF!</definedName>
    <definedName name="Service" localSheetId="8">#REF!</definedName>
    <definedName name="Service">#REF!</definedName>
    <definedName name="ServType" localSheetId="0">#REF!</definedName>
    <definedName name="ServType" localSheetId="5">#REF!</definedName>
    <definedName name="ServType" localSheetId="3">#REF!</definedName>
    <definedName name="ServType" localSheetId="9">#REF!</definedName>
    <definedName name="ServType" localSheetId="8">#REF!</definedName>
    <definedName name="ServType">#REF!</definedName>
    <definedName name="SubType" localSheetId="0">#REF!</definedName>
    <definedName name="SubType" localSheetId="5">#REF!</definedName>
    <definedName name="SubType" localSheetId="3">#REF!</definedName>
    <definedName name="SubType" localSheetId="9">#REF!</definedName>
    <definedName name="SubType" localSheetId="8">#REF!</definedName>
    <definedName name="SubType">#REF!</definedName>
    <definedName name="Z_761A298F_763A_4E6A_9D75_1A2AA33BEFD7_.wvu.Cols" localSheetId="6" hidden="1">'Household Budget'!$J:$J</definedName>
    <definedName name="Z_761A298F_763A_4E6A_9D75_1A2AA33BEFD7_.wvu.Cols" localSheetId="7" hidden="1">'Justification Sheet'!$K:$K</definedName>
    <definedName name="Z_761A298F_763A_4E6A_9D75_1A2AA33BEFD7_.wvu.PrintArea" localSheetId="2" hidden="1">'Check Request'!$A$1:$H$76</definedName>
    <definedName name="Z_761A298F_763A_4E6A_9D75_1A2AA33BEFD7_.wvu.PrintArea" localSheetId="0" hidden="1">'Checklist &amp; Staff Certification'!$A:$K</definedName>
    <definedName name="Z_761A298F_763A_4E6A_9D75_1A2AA33BEFD7_.wvu.PrintArea" localSheetId="10" hidden="1">'Client Signature Form'!$A:$J</definedName>
    <definedName name="Z_761A298F_763A_4E6A_9D75_1A2AA33BEFD7_.wvu.PrintArea" localSheetId="7" hidden="1">'Justification Sheet'!$A:$H</definedName>
  </definedNames>
  <calcPr calcId="191029"/>
  <customWorkbookViews>
    <customWorkbookView name="tmyers - Personal View" guid="{761A298F-763A-4E6A-9D75-1A2AA33BEFD7}" mergeInterval="0" personalView="1" maximized="1" xWindow="1" yWindow="1" windowWidth="1680" windowHeight="821" tabRatio="889"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3" i="3" l="1"/>
  <c r="F25" i="7" l="1"/>
  <c r="C40" i="28"/>
  <c r="C38" i="28"/>
  <c r="C35" i="28"/>
  <c r="C33" i="28"/>
  <c r="E42" i="28" l="1"/>
  <c r="G40" i="28"/>
  <c r="G38" i="28"/>
  <c r="G35" i="28"/>
  <c r="C42" i="28"/>
  <c r="B11" i="28"/>
  <c r="E17" i="28" l="1"/>
  <c r="E15" i="28"/>
  <c r="G33" i="28"/>
  <c r="G42" i="28" s="1"/>
  <c r="H1" i="29"/>
  <c r="E1" i="29"/>
  <c r="C1" i="29"/>
  <c r="A14" i="15" l="1"/>
  <c r="K2" i="15"/>
  <c r="K7" i="15" s="1"/>
  <c r="J2" i="15"/>
  <c r="J7" i="15" s="1"/>
  <c r="J13" i="15" s="1"/>
  <c r="I2" i="15"/>
  <c r="I7" i="15" s="1"/>
  <c r="I13" i="15" s="1"/>
  <c r="H2" i="15"/>
  <c r="H7" i="15" s="1"/>
  <c r="G2" i="15"/>
  <c r="G7" i="15" s="1"/>
  <c r="F2" i="15"/>
  <c r="F7" i="15" s="1"/>
  <c r="E2" i="15"/>
  <c r="E7" i="15" s="1"/>
  <c r="D2" i="15"/>
  <c r="D7" i="15" s="1"/>
  <c r="C2" i="15"/>
  <c r="C7" i="15" s="1"/>
  <c r="B2" i="15"/>
  <c r="B7" i="15" s="1"/>
  <c r="B13" i="15" s="1"/>
  <c r="H13" i="15" l="1"/>
  <c r="H12" i="15"/>
  <c r="C12" i="15"/>
  <c r="C13" i="15"/>
  <c r="F12" i="15"/>
  <c r="F13" i="15"/>
  <c r="K12" i="15"/>
  <c r="K13" i="15"/>
  <c r="D12" i="15"/>
  <c r="D13" i="15"/>
  <c r="E12" i="15"/>
  <c r="E13" i="15"/>
  <c r="G13" i="15"/>
  <c r="G12" i="15"/>
  <c r="I12" i="15"/>
  <c r="B12" i="15"/>
  <c r="J12" i="15"/>
  <c r="H3" i="3"/>
  <c r="D5" i="15" l="1"/>
  <c r="D11" i="15" s="1"/>
  <c r="D14" i="15"/>
  <c r="D15" i="15" s="1"/>
  <c r="D16" i="15" s="1"/>
  <c r="J5" i="15"/>
  <c r="J11" i="15" s="1"/>
  <c r="J14" i="15"/>
  <c r="J15" i="15" s="1"/>
  <c r="J16" i="15" s="1"/>
  <c r="B5" i="15"/>
  <c r="B11" i="15" s="1"/>
  <c r="B14" i="15"/>
  <c r="B15" i="15" s="1"/>
  <c r="B16" i="15" s="1"/>
  <c r="I5" i="15"/>
  <c r="I11" i="15" s="1"/>
  <c r="I14" i="15"/>
  <c r="I15" i="15" s="1"/>
  <c r="I16" i="15" s="1"/>
  <c r="K5" i="15"/>
  <c r="K11" i="15" s="1"/>
  <c r="K14" i="15"/>
  <c r="K15" i="15" s="1"/>
  <c r="K16" i="15" s="1"/>
  <c r="G14" i="15"/>
  <c r="G15" i="15" s="1"/>
  <c r="G16" i="15" s="1"/>
  <c r="G5" i="15"/>
  <c r="G11" i="15" s="1"/>
  <c r="F14" i="15"/>
  <c r="F15" i="15" s="1"/>
  <c r="F16" i="15" s="1"/>
  <c r="F5" i="15"/>
  <c r="F11" i="15" s="1"/>
  <c r="E14" i="15"/>
  <c r="E15" i="15" s="1"/>
  <c r="E16" i="15" s="1"/>
  <c r="E5" i="15"/>
  <c r="E11" i="15" s="1"/>
  <c r="C5" i="15"/>
  <c r="C11" i="15" s="1"/>
  <c r="C14" i="15"/>
  <c r="C15" i="15" s="1"/>
  <c r="C16" i="15" s="1"/>
  <c r="H14" i="15"/>
  <c r="H15" i="15" s="1"/>
  <c r="H16" i="15" s="1"/>
  <c r="H5" i="15"/>
  <c r="H11" i="15" s="1"/>
  <c r="F7" i="28"/>
  <c r="G7" i="28" s="1"/>
  <c r="G1" i="28"/>
  <c r="D1" i="28"/>
  <c r="B1" i="28"/>
  <c r="K5" i="28"/>
  <c r="K3" i="28"/>
  <c r="G6" i="28" l="1"/>
  <c r="H15" i="28" l="1"/>
  <c r="H17" i="28"/>
  <c r="A20" i="28"/>
  <c r="A19" i="28" l="1"/>
  <c r="I2" i="21"/>
  <c r="I2" i="9"/>
  <c r="D1" i="27"/>
  <c r="C1" i="27"/>
  <c r="C3" i="27" l="1"/>
  <c r="C2" i="27"/>
  <c r="K2" i="19" l="1"/>
  <c r="J2" i="19"/>
  <c r="I2" i="19"/>
  <c r="D53" i="26"/>
  <c r="D49" i="26"/>
  <c r="D6" i="26"/>
  <c r="D5" i="26"/>
  <c r="D4" i="26"/>
  <c r="I3" i="26"/>
  <c r="F3" i="26"/>
  <c r="D3" i="26"/>
  <c r="H9" i="3" l="1"/>
  <c r="B15" i="3"/>
  <c r="K10" i="3" l="1"/>
  <c r="B4" i="5" l="1"/>
  <c r="I16" i="22" l="1"/>
  <c r="E2" i="9" l="1"/>
  <c r="C2" i="9"/>
  <c r="E2" i="21"/>
  <c r="C2" i="21"/>
  <c r="F33" i="7"/>
  <c r="J2" i="7"/>
  <c r="G2" i="7"/>
  <c r="D2" i="7"/>
  <c r="B2" i="7"/>
  <c r="I42" i="22"/>
  <c r="I31" i="22"/>
  <c r="I21" i="22"/>
  <c r="I13" i="22"/>
  <c r="E8" i="22"/>
  <c r="K1" i="22"/>
  <c r="E1" i="22"/>
  <c r="C1" i="22"/>
  <c r="E2" i="5"/>
  <c r="C2" i="5"/>
  <c r="H45" i="22" l="1"/>
  <c r="H11" i="3" s="1"/>
  <c r="K8" i="3" l="1"/>
  <c r="H8" i="3" s="1"/>
  <c r="F9" i="7" l="1"/>
  <c r="F35" i="7" s="1"/>
  <c r="H35" i="7" s="1"/>
</calcChain>
</file>

<file path=xl/sharedStrings.xml><?xml version="1.0" encoding="utf-8"?>
<sst xmlns="http://schemas.openxmlformats.org/spreadsheetml/2006/main" count="383" uniqueCount="328">
  <si>
    <t>Rent Assistance</t>
  </si>
  <si>
    <t>Utility Assistance</t>
  </si>
  <si>
    <t>Single:</t>
  </si>
  <si>
    <t>Family:</t>
  </si>
  <si>
    <t>Projected Monthly Housing Cost:</t>
  </si>
  <si>
    <t>&gt;</t>
  </si>
  <si>
    <t>40%?</t>
  </si>
  <si>
    <t>50%?</t>
  </si>
  <si>
    <t>Percentage of Monthly Income</t>
  </si>
  <si>
    <t>Does "Projected Monthly Housing Cost" exceed 40% of the single or  50% of the family's monthly income?</t>
  </si>
  <si>
    <t>% AMI</t>
  </si>
  <si>
    <t xml:space="preserve">Date  </t>
  </si>
  <si>
    <t xml:space="preserve">Total Request Amount </t>
  </si>
  <si>
    <t>Income</t>
  </si>
  <si>
    <t>CSP #</t>
  </si>
  <si>
    <t>Is this request for agency reimbursement?</t>
  </si>
  <si>
    <t>Vendor</t>
  </si>
  <si>
    <t xml:space="preserve">City  </t>
  </si>
  <si>
    <t xml:space="preserve">Zip Code  </t>
  </si>
  <si>
    <t xml:space="preserve"> </t>
  </si>
  <si>
    <t xml:space="preserve">Single:  </t>
  </si>
  <si>
    <t xml:space="preserve">Family:  </t>
  </si>
  <si>
    <t>Client Name:</t>
  </si>
  <si>
    <t>Check Date</t>
  </si>
  <si>
    <t>Account</t>
  </si>
  <si>
    <t>Project</t>
  </si>
  <si>
    <t>Funder</t>
  </si>
  <si>
    <t>Department</t>
  </si>
  <si>
    <t>CSP #:</t>
  </si>
  <si>
    <t>Family Size</t>
  </si>
  <si>
    <t>1 Person</t>
  </si>
  <si>
    <t>2 People</t>
  </si>
  <si>
    <t>3 People</t>
  </si>
  <si>
    <t>4 People</t>
  </si>
  <si>
    <t>5 People</t>
  </si>
  <si>
    <t xml:space="preserve">6 People </t>
  </si>
  <si>
    <t xml:space="preserve">7 People </t>
  </si>
  <si>
    <t>8 People</t>
  </si>
  <si>
    <t xml:space="preserve">Last 4-Digits of SSN  </t>
  </si>
  <si>
    <t>Source:</t>
  </si>
  <si>
    <t>I certify, under penalty of perjury, that I do not have any income from any source at this time.</t>
  </si>
  <si>
    <t>(LAST)</t>
  </si>
  <si>
    <t>(FIRST)</t>
  </si>
  <si>
    <t>30% AMI</t>
  </si>
  <si>
    <t>50% AMI</t>
  </si>
  <si>
    <t>Unit Address</t>
  </si>
  <si>
    <t>Vendor/Landlord</t>
  </si>
  <si>
    <t>Monthly Expenses</t>
  </si>
  <si>
    <t>Electricity</t>
  </si>
  <si>
    <t>Electric Deposit</t>
  </si>
  <si>
    <t>Water</t>
  </si>
  <si>
    <t>Phone (cell phone or land line)</t>
  </si>
  <si>
    <t>Bus tickets</t>
  </si>
  <si>
    <t>Total Monthly Expenses</t>
  </si>
  <si>
    <t>Household Income for the Past 30 days</t>
  </si>
  <si>
    <t>Is client a veteran?</t>
  </si>
  <si>
    <t>Pay Period 1</t>
  </si>
  <si>
    <t>Pay Period 2</t>
  </si>
  <si>
    <t>Pay Period 3</t>
  </si>
  <si>
    <t>Gross Monthly Income</t>
  </si>
  <si>
    <t>General Assistance</t>
  </si>
  <si>
    <t>Hourly rate</t>
  </si>
  <si>
    <t>SSI/SSDI</t>
  </si>
  <si>
    <t>Retirement/Pension</t>
  </si>
  <si>
    <t>Other</t>
  </si>
  <si>
    <r>
      <rPr>
        <b/>
        <u/>
        <sz val="11"/>
        <rFont val="HelveticaNeueLT Pro 45 Lt"/>
        <family val="2"/>
      </rPr>
      <t>Benefit Statements</t>
    </r>
    <r>
      <rPr>
        <sz val="11"/>
        <rFont val="HelveticaNeueLT Pro 45 Lt"/>
        <family val="2"/>
      </rPr>
      <t>:  must be dated within the past 90 days</t>
    </r>
  </si>
  <si>
    <t>OR</t>
  </si>
  <si>
    <t>Gross salary per week as per employer letter</t>
  </si>
  <si>
    <t>Security Deposit</t>
  </si>
  <si>
    <t>Child Support (Obligated Amt)</t>
  </si>
  <si>
    <t>Please return this form to:</t>
  </si>
  <si>
    <t>Employer representative to complete this section:</t>
  </si>
  <si>
    <t>Address and Phone Number:__________________________________________________________________</t>
  </si>
  <si>
    <t xml:space="preserve">This is to certify the income status for the above named individual.  Income includes but is not limited to: </t>
  </si>
  <si>
    <t>•</t>
  </si>
  <si>
    <t>I certify, under penalty of perjury, that I currently receive the following income:</t>
  </si>
  <si>
    <t>CASE MANAGER VERIFICATION</t>
  </si>
  <si>
    <t>Unit Address:</t>
  </si>
  <si>
    <t>Date</t>
  </si>
  <si>
    <t>Landlord Name:</t>
  </si>
  <si>
    <t>Security Deposit Amount</t>
  </si>
  <si>
    <t>Landlord Signature</t>
  </si>
  <si>
    <t>Landlord Address:</t>
  </si>
  <si>
    <t>Landlord Phone Number:</t>
  </si>
  <si>
    <t xml:space="preserve">Case Manager  </t>
  </si>
  <si>
    <t>Landlord Email:</t>
  </si>
  <si>
    <t xml:space="preserve">Phone Number   </t>
  </si>
  <si>
    <t>9 People</t>
  </si>
  <si>
    <t>10 People</t>
  </si>
  <si>
    <t>Monthly Income</t>
  </si>
  <si>
    <t>Past 30 days income</t>
  </si>
  <si>
    <t>Future 30 days Income</t>
  </si>
  <si>
    <t>Total Gross Monthly Household Income for the past 30 days</t>
  </si>
  <si>
    <t>Income Verification is needed for all household members 18 yrs or older</t>
  </si>
  <si>
    <t>Estimated Payroll Deductions up to 25% (only if no paystub)</t>
  </si>
  <si>
    <t>Number of hours worked in past 30 days</t>
  </si>
  <si>
    <t>Food/Hygiene Items (out of pocket amount when client is in housing)</t>
  </si>
  <si>
    <t>Pay Period 4</t>
  </si>
  <si>
    <r>
      <rPr>
        <b/>
        <sz val="11"/>
        <rFont val="HelveticaNeueLT Pro 45 Lt"/>
        <family val="2"/>
      </rPr>
      <t>Gross</t>
    </r>
    <r>
      <rPr>
        <sz val="11"/>
        <rFont val="HelveticaNeueLT Pro 45 Lt"/>
        <family val="2"/>
      </rPr>
      <t xml:space="preserve"> income for past 30 days (not overtime)</t>
    </r>
  </si>
  <si>
    <r>
      <t>Past 30 days benefit amount (</t>
    </r>
    <r>
      <rPr>
        <b/>
        <sz val="11"/>
        <rFont val="HelveticaNeueLT Pro 45 Lt"/>
        <family val="2"/>
      </rPr>
      <t>Gross amount</t>
    </r>
    <r>
      <rPr>
        <sz val="11"/>
        <rFont val="HelveticaNeueLT Pro 45 Lt"/>
        <family val="2"/>
      </rPr>
      <t>)</t>
    </r>
  </si>
  <si>
    <t>CHOICES</t>
  </si>
  <si>
    <t>- SELECT -</t>
  </si>
  <si>
    <t>Monthly 35%</t>
  </si>
  <si>
    <t>Yearly 35%</t>
  </si>
  <si>
    <t>Yearly 65%</t>
  </si>
  <si>
    <t xml:space="preserve">_____Check Request    </t>
  </si>
  <si>
    <t>_____Justification Sheet</t>
  </si>
  <si>
    <t>_____Client Signature Form</t>
  </si>
  <si>
    <t>_____Franklin County Auditor's website printout</t>
  </si>
  <si>
    <t>_____Household Budget</t>
  </si>
  <si>
    <t>_____CSP Referral printout</t>
  </si>
  <si>
    <t>(1) Client has no income</t>
  </si>
  <si>
    <t>Landlord (per W9)</t>
  </si>
  <si>
    <t xml:space="preserve">Other Assistance </t>
  </si>
  <si>
    <t>Family Composition (# of household members including HoH):</t>
  </si>
  <si>
    <r>
      <t>_____Legible copy of client's ID</t>
    </r>
    <r>
      <rPr>
        <b/>
        <sz val="11"/>
        <rFont val="HelveticaNeueLT Pro 45 Lt"/>
        <family val="2"/>
      </rPr>
      <t>**</t>
    </r>
  </si>
  <si>
    <r>
      <rPr>
        <b/>
        <sz val="11"/>
        <rFont val="HelveticaNeueLT Pro 45 Lt"/>
        <family val="2"/>
      </rPr>
      <t>*NOTE</t>
    </r>
    <r>
      <rPr>
        <sz val="11"/>
        <rFont val="HelveticaNeueLT Pro 45 Lt"/>
        <family val="2"/>
      </rPr>
      <t xml:space="preserve">:  Self Declaration of Income should </t>
    </r>
    <r>
      <rPr>
        <u/>
        <sz val="11"/>
        <rFont val="HelveticaNeueLT Pro 45 Lt"/>
        <family val="2"/>
      </rPr>
      <t>only</t>
    </r>
    <r>
      <rPr>
        <sz val="11"/>
        <rFont val="HelveticaNeueLT Pro 45 Lt"/>
        <family val="2"/>
      </rPr>
      <t xml:space="preserve"> be submitted in two cases:</t>
    </r>
  </si>
  <si>
    <t>Checklist and Staff Certification</t>
  </si>
  <si>
    <r>
      <t xml:space="preserve">_____AMI is </t>
    </r>
    <r>
      <rPr>
        <b/>
        <sz val="11"/>
        <rFont val="HelveticaNeueLT Pro 45 Lt"/>
        <family val="2"/>
      </rPr>
      <t>less</t>
    </r>
    <r>
      <rPr>
        <sz val="11"/>
        <rFont val="HelveticaNeueLT Pro 45 Lt"/>
        <family val="2"/>
      </rPr>
      <t xml:space="preserve"> than 35%</t>
    </r>
  </si>
  <si>
    <t>CSP#</t>
  </si>
  <si>
    <r>
      <rPr>
        <b/>
        <u/>
        <sz val="11"/>
        <rFont val="HelveticaNeueLT Pro 45 Lt"/>
        <family val="2"/>
      </rPr>
      <t>Paystubs</t>
    </r>
    <r>
      <rPr>
        <u/>
        <sz val="11"/>
        <rFont val="HelveticaNeueLT Pro 45 Lt"/>
        <family val="2"/>
      </rPr>
      <t>:</t>
    </r>
    <r>
      <rPr>
        <sz val="11"/>
        <rFont val="HelveticaNeueLT Pro 45 Lt"/>
        <family val="2"/>
      </rPr>
      <t xml:space="preserve">  2 consecutive paystubs if paid bi-weekly; 4 consecutive paystubs if paid weekly for the past 30 days</t>
    </r>
  </si>
  <si>
    <r>
      <rPr>
        <b/>
        <u/>
        <sz val="11"/>
        <rFont val="HelveticaNeueLT Pro 45 Lt"/>
        <family val="2"/>
      </rPr>
      <t>Unemployment</t>
    </r>
    <r>
      <rPr>
        <sz val="11"/>
        <rFont val="HelveticaNeueLT Pro 45 Lt"/>
        <family val="2"/>
      </rPr>
      <t xml:space="preserve">:  </t>
    </r>
    <r>
      <rPr>
        <sz val="10"/>
        <rFont val="HelveticaNeueLT Pro 45 Lt"/>
        <family val="2"/>
      </rPr>
      <t xml:space="preserve">2-4 consecutive paystubs with one dated in the past 30 days </t>
    </r>
    <r>
      <rPr>
        <u/>
        <sz val="10"/>
        <rFont val="HelveticaNeueLT Pro 45 Lt"/>
        <family val="2"/>
      </rPr>
      <t>or</t>
    </r>
    <r>
      <rPr>
        <sz val="10"/>
        <rFont val="HelveticaNeueLT Pro 45 Lt"/>
        <family val="2"/>
      </rPr>
      <t xml:space="preserve"> unemployment benefit statement/printout dated within the past 90 days</t>
    </r>
  </si>
  <si>
    <r>
      <rPr>
        <b/>
        <u/>
        <sz val="11"/>
        <rFont val="HelveticaNeueLT Pro 45 Lt"/>
        <family val="2"/>
      </rPr>
      <t>Other Income</t>
    </r>
    <r>
      <rPr>
        <u/>
        <sz val="11"/>
        <rFont val="HelveticaNeueLT Pro 45 Lt"/>
        <family val="2"/>
      </rPr>
      <t xml:space="preserve"> (not listed above). Please describe.</t>
    </r>
  </si>
  <si>
    <t xml:space="preserve">Please provide a monthly cost for each applicable monthly expense.  If not applicable, please leave the field blank. </t>
  </si>
  <si>
    <t>Payroll Deductions (taxes, child support, medical insurance)</t>
  </si>
  <si>
    <t>Child Support (proof of payment required if not payroll deducted or no paystub provided)</t>
  </si>
  <si>
    <t>Past Due Rent (if applicable)</t>
  </si>
  <si>
    <t>Past Due Electricity</t>
  </si>
  <si>
    <t xml:space="preserve">Gas </t>
  </si>
  <si>
    <t xml:space="preserve">CSP# </t>
  </si>
  <si>
    <t>Name &amp; Title:  _________________________________</t>
  </si>
  <si>
    <t>Phone:  (_____)__________________</t>
  </si>
  <si>
    <t>Fax:  (_____)_________________</t>
  </si>
  <si>
    <t>Address:  ______________________________________</t>
  </si>
  <si>
    <t>Email:  ________________________________________</t>
  </si>
  <si>
    <t>Name of Employer:  __________________________________________________</t>
  </si>
  <si>
    <t>Employed Since:  _________________________________</t>
  </si>
  <si>
    <t>Print Name and Title of Authorized Representative:  ___________________________________________________</t>
  </si>
  <si>
    <t>Specify additional compensation if applicable:  ___________________________________________________</t>
  </si>
  <si>
    <t>Authorized Employer Representative Signature:  _______________________________   Date:_____________</t>
  </si>
  <si>
    <t>The full amount of gross income earned before taxes and deductions</t>
  </si>
  <si>
    <t>The net income earned from the operation of a business, i.e., total revenue minus business operating expenses.  This also includes any withdrawals of cash from the business or profession for your personal use</t>
  </si>
  <si>
    <t>Monthly interest and dividend income credited to an applicant’s bank account and available for use</t>
  </si>
  <si>
    <t>The monthly payment amount received from Social Security, annuities, retirement funds, pensions, disability and other similar types of periodic payments</t>
  </si>
  <si>
    <t>Any monthly payments in lieu of earnings, such as unemployment, disability compensation, SSI, SSDI, and worker's compensation</t>
  </si>
  <si>
    <t>Monthly income from government agencies excluding amounts designated for shelter, and utilities, WIC, food stamps, and childcare</t>
  </si>
  <si>
    <t>Alimony, child support and foster care payments received from organizations or from persons not residing in the dwelling</t>
  </si>
  <si>
    <t>All basic pay, special day and allowances of a member of the Armed Forces excluding special pay for exposure to hostile fire</t>
  </si>
  <si>
    <t>Case Manager Signature:  ____________________________________          Date:  _______________</t>
  </si>
  <si>
    <t>Client Signature:  _______________________________________               Date:  ___________________</t>
  </si>
  <si>
    <t>Supervisor Signature:  ________________________________________         Date:  _______________</t>
  </si>
  <si>
    <t>Gas Deposit</t>
  </si>
  <si>
    <t>Gas for car</t>
  </si>
  <si>
    <t>Maximum allowable DCA  request</t>
  </si>
  <si>
    <t>Maximum DCA Allowed For This Request</t>
  </si>
  <si>
    <r>
      <t xml:space="preserve">A negative number in the </t>
    </r>
    <r>
      <rPr>
        <sz val="10"/>
        <rFont val="HelveticaNeueLT Pro 65 Md"/>
        <family val="2"/>
      </rPr>
      <t>Maximum allowable DCA box</t>
    </r>
    <r>
      <rPr>
        <sz val="10"/>
        <rFont val="HelveticaNeueLT Pro 45 Lt"/>
        <family val="2"/>
      </rPr>
      <t xml:space="preserve"> indicates the client has sufficient income to cover housing expenses, and therefore is not eligible for DCA assistance.  </t>
    </r>
  </si>
  <si>
    <t>100% AMI</t>
  </si>
  <si>
    <t xml:space="preserve">    Median Income</t>
  </si>
  <si>
    <t>(2) Unable to obtain 3rd Party Verification of Income</t>
  </si>
  <si>
    <t>_____Verification of Housing or Signed lease</t>
  </si>
  <si>
    <t>DCA Application</t>
  </si>
  <si>
    <t xml:space="preserve">If eligible for veteran assistance, refer to VA for financial assistance.  If ineligible for veteran assistance, submit proof from the VA of ineligibility.  </t>
  </si>
  <si>
    <t>Date:_________</t>
  </si>
  <si>
    <t xml:space="preserve">                                               Date: _________</t>
  </si>
  <si>
    <r>
      <rPr>
        <b/>
        <sz val="10"/>
        <rFont val="HelveticaNeueLT Pro 45 Lt"/>
        <family val="2"/>
      </rPr>
      <t>CSB Use Only</t>
    </r>
    <r>
      <rPr>
        <sz val="10"/>
        <rFont val="HelveticaNeueLT Pro 45 Lt"/>
        <family val="2"/>
      </rPr>
      <t>:      Approved:_______</t>
    </r>
  </si>
  <si>
    <t>DCA Entered:_______</t>
  </si>
  <si>
    <t xml:space="preserve">     AA Reviewed:______</t>
  </si>
  <si>
    <t xml:space="preserve">  DPP Released:________</t>
  </si>
  <si>
    <t xml:space="preserve">  Date:________</t>
  </si>
  <si>
    <t xml:space="preserve">     Date:________</t>
  </si>
  <si>
    <t xml:space="preserve">If client is receiving a housing voucher/subsidy, please list the source and client's rent portion amount below. </t>
  </si>
  <si>
    <t>City:</t>
  </si>
  <si>
    <t>Zip:</t>
  </si>
  <si>
    <t>Prorated/Past Due Rent (if applicable)</t>
  </si>
  <si>
    <r>
      <rPr>
        <b/>
        <u/>
        <sz val="11"/>
        <rFont val="HelveticaNeueLT Pro 45 Lt"/>
        <family val="2"/>
      </rPr>
      <t>Employer Verification of Income</t>
    </r>
    <r>
      <rPr>
        <sz val="11"/>
        <rFont val="HelveticaNeueLT Pro 45 Lt"/>
        <family val="2"/>
      </rPr>
      <t>:</t>
    </r>
    <r>
      <rPr>
        <sz val="10"/>
        <rFont val="HelveticaNeueLT Pro 45 Lt"/>
        <family val="2"/>
      </rPr>
      <t xml:space="preserve"> Must be dated within the past 30 days with the business contact information (name, address, phone number); client name; start/hire date; hourly rate &amp; number of hours worked per week or gross salary per week; </t>
    </r>
    <r>
      <rPr>
        <sz val="11"/>
        <rFont val="HelveticaNeueLT Pro 45 Lt"/>
        <family val="2"/>
      </rPr>
      <t>supervisor/authorized signature</t>
    </r>
  </si>
  <si>
    <t>35%  AMI</t>
  </si>
  <si>
    <t xml:space="preserve">Client's Rent: </t>
  </si>
  <si>
    <t>_____Income Calculation Sheet with one or more of the following (in order of HUD preference)</t>
  </si>
  <si>
    <t xml:space="preserve">HoH Name </t>
  </si>
  <si>
    <t>Past Due Gas</t>
  </si>
  <si>
    <r>
      <rPr>
        <b/>
        <sz val="11"/>
        <rFont val="HelveticaNeueLT Pro 45 Lt"/>
        <family val="2"/>
      </rPr>
      <t>**NOTE</t>
    </r>
    <r>
      <rPr>
        <sz val="11"/>
        <rFont val="HelveticaNeueLT Pro 45 Lt"/>
        <family val="2"/>
      </rPr>
      <t xml:space="preserve">: DARK copies </t>
    </r>
    <r>
      <rPr>
        <u/>
        <sz val="11"/>
        <rFont val="HelveticaNeueLT Pro 45 Lt"/>
        <family val="2"/>
      </rPr>
      <t>will not</t>
    </r>
    <r>
      <rPr>
        <sz val="11"/>
        <rFont val="HelveticaNeueLT Pro 45 Lt"/>
        <family val="2"/>
      </rPr>
      <t xml:space="preserve"> be accepted</t>
    </r>
  </si>
  <si>
    <t>Community Housing Network - PSH</t>
  </si>
  <si>
    <t>Huckleberry House - TLP</t>
  </si>
  <si>
    <t>LSS - FM Faith on 8th</t>
  </si>
  <si>
    <t>Huckleberry House - Outreach</t>
  </si>
  <si>
    <t>LSS - VAEH</t>
  </si>
  <si>
    <t>Maryhaven - EC Safety</t>
  </si>
  <si>
    <t>Maryhaven - EC Shelter 2 Housing</t>
  </si>
  <si>
    <t>Maryhaven - Outreach</t>
  </si>
  <si>
    <t>National Church Residences - PSH</t>
  </si>
  <si>
    <t>VOAGO - GPD</t>
  </si>
  <si>
    <t>VOAGO - Men's Shelter</t>
  </si>
  <si>
    <t>VOAGO - VAEH</t>
  </si>
  <si>
    <t>YMCA - Family Shelter</t>
  </si>
  <si>
    <t>YMCA - Singles Shelter</t>
  </si>
  <si>
    <t>YMCA - PSH</t>
  </si>
  <si>
    <t>YWCA - Family Shelter</t>
  </si>
  <si>
    <t>YWCA - PSH</t>
  </si>
  <si>
    <t>HOCO - CPOA/E1</t>
  </si>
  <si>
    <t>Maryhaven - CC SID Outreach</t>
  </si>
  <si>
    <t>Agency/Program Name</t>
  </si>
  <si>
    <t>VA - HCHV/Outreach</t>
  </si>
  <si>
    <t>Southeast - FOH Mens Shelter</t>
  </si>
  <si>
    <t>Southeast - Path Program</t>
  </si>
  <si>
    <t xml:space="preserve">I understand that third-party verification is the preferred method of certifying income for assistance.  I understand a  self-declaration is only permitted when I have attempted to but cannot obtain third party verification per the explanation provided below: </t>
  </si>
  <si>
    <t>Last Month's Rent (if applicable)</t>
  </si>
  <si>
    <t xml:space="preserve">                     Print Name                                                                                                                                             </t>
  </si>
  <si>
    <t>In signing below, I certify all information in this request is complete, accurate and appropriate.</t>
  </si>
  <si>
    <t>Monthly Rent</t>
  </si>
  <si>
    <t xml:space="preserve">I certify that this DCA application includes all required forms and documentation and that all forms include complete and accurate information. I understand the application may not be processed if all required forms and documents are not included or if the application contains incomplete or inaccurate information.                                                                                                                                                                                                                                                           </t>
  </si>
  <si>
    <t xml:space="preserve">In signing below, I certify all information in this request is complete, accurate and appropriate per CSB's Direct Client Assistance policies and procedures. </t>
  </si>
  <si>
    <t>Month Assistance is for:</t>
  </si>
  <si>
    <t>Family System Only:</t>
  </si>
  <si>
    <t>2nd Month Rent Assistance</t>
  </si>
  <si>
    <t>3rd Month Rent Assistance</t>
  </si>
  <si>
    <t>4th Month Rent Assistance</t>
  </si>
  <si>
    <t>5th Month Rent Assistance</t>
  </si>
  <si>
    <t>6th Month Rent Assistance</t>
  </si>
  <si>
    <r>
      <t xml:space="preserve">AMI - must be </t>
    </r>
    <r>
      <rPr>
        <u/>
        <sz val="11"/>
        <color theme="1"/>
        <rFont val="HelveticaNeueLT Pro 45 Lt"/>
        <family val="2"/>
      </rPr>
      <t>less than</t>
    </r>
    <r>
      <rPr>
        <sz val="11"/>
        <color theme="1"/>
        <rFont val="HelveticaNeueLT Pro 45 Lt"/>
        <family val="2"/>
      </rPr>
      <t xml:space="preserve"> 35% </t>
    </r>
  </si>
  <si>
    <r>
      <t>Request Justification Breakdown</t>
    </r>
    <r>
      <rPr>
        <sz val="11"/>
        <rFont val="HelveticaNeueLT Pro 45 Lt"/>
        <family val="2"/>
      </rPr>
      <t xml:space="preserve">:  </t>
    </r>
  </si>
  <si>
    <t>Request Justification Statement</t>
  </si>
  <si>
    <t>_____CSP Entry/Exit Record printout</t>
  </si>
  <si>
    <t>Rental Agreement Start Date</t>
  </si>
  <si>
    <t>Rental Agreement End Date</t>
  </si>
  <si>
    <t>CLIENT/TENANT INFORMATION</t>
  </si>
  <si>
    <r>
      <t xml:space="preserve">Rent Amount </t>
    </r>
    <r>
      <rPr>
        <sz val="10"/>
        <rFont val="HelveticaNeueLT Pro 45 Lt"/>
        <family val="2"/>
      </rPr>
      <t>(include utility payments due with rent)</t>
    </r>
  </si>
  <si>
    <t>Tenant pays gas for unit</t>
  </si>
  <si>
    <t>Tenant pays electric for unit</t>
  </si>
  <si>
    <t>Tenant pays water for unit</t>
  </si>
  <si>
    <t>Rental Term</t>
  </si>
  <si>
    <t>Months</t>
  </si>
  <si>
    <t>RENTAL INFORMATION (TO BE COMPLETED BY LANDLORD)</t>
  </si>
  <si>
    <t>Case Manager:</t>
  </si>
  <si>
    <t>Referring Agency:</t>
  </si>
  <si>
    <t>Phone Number:</t>
  </si>
  <si>
    <t>Email</t>
  </si>
  <si>
    <t>REFERRING AGENCY INFORMATION</t>
  </si>
  <si>
    <t xml:space="preserve">                          Print Name                                                                                                                            </t>
  </si>
  <si>
    <t xml:space="preserve">                          Print Name                                                                                                                           </t>
  </si>
  <si>
    <t xml:space="preserve">                          Print Name                                                                                                                               </t>
  </si>
  <si>
    <t>Applicant: __________________________     Signature:  _________________________        Date: _____________________</t>
  </si>
  <si>
    <t>Other Adult:  ______________________        Signature:  ________________________          Date: _____________________</t>
  </si>
  <si>
    <t>Other Adult:  _____________________          Signature:  ________________________          Date: ______________________</t>
  </si>
  <si>
    <t>Other Adult:  _____________________          Signature:  ________________________          Date: _____________________</t>
  </si>
  <si>
    <t>LANDLORD INFORMATION (TO BE COMPLETED BY LANDLORD)</t>
  </si>
  <si>
    <t>Last Month's Rent</t>
  </si>
  <si>
    <t>Utilities</t>
  </si>
  <si>
    <t>Total DCA Request</t>
  </si>
  <si>
    <t>Total</t>
  </si>
  <si>
    <t>Contribution by Client/Other</t>
  </si>
  <si>
    <t>Move-in/Monthly Housing Costs</t>
  </si>
  <si>
    <t>_____Unit Checklist</t>
  </si>
  <si>
    <t>Amount:</t>
  </si>
  <si>
    <t>Frequency:</t>
  </si>
  <si>
    <t>CSP#:</t>
  </si>
  <si>
    <t>Yes</t>
  </si>
  <si>
    <t>No</t>
  </si>
  <si>
    <t>I have visited/inspected this property.  Date visited ______________</t>
  </si>
  <si>
    <r>
      <t xml:space="preserve">Interior doors close and latch. </t>
    </r>
    <r>
      <rPr>
        <b/>
        <sz val="11"/>
        <rFont val="HelveticaNeueLT Pro 45 Lt"/>
        <family val="2"/>
      </rPr>
      <t>*</t>
    </r>
  </si>
  <si>
    <r>
      <t>Exterior doors lock securely and shut properly without undue pressure.</t>
    </r>
    <r>
      <rPr>
        <b/>
        <sz val="11"/>
        <rFont val="HelveticaNeueLT Pro 45 Lt"/>
        <family val="2"/>
      </rPr>
      <t xml:space="preserve"> *</t>
    </r>
  </si>
  <si>
    <t>There is more than one entrance/exit in case of emergency.</t>
  </si>
  <si>
    <r>
      <t>The windows open and shut.</t>
    </r>
    <r>
      <rPr>
        <b/>
        <sz val="11"/>
        <rFont val="HelveticaNeueLT Pro 45 Lt"/>
        <family val="2"/>
      </rPr>
      <t xml:space="preserve"> </t>
    </r>
  </si>
  <si>
    <r>
      <t xml:space="preserve">There are no broken windows. </t>
    </r>
    <r>
      <rPr>
        <b/>
        <sz val="11"/>
        <rFont val="HelveticaNeueLT Pro 45 Lt"/>
        <family val="2"/>
      </rPr>
      <t>*</t>
    </r>
  </si>
  <si>
    <t>The water is on, there is hot water and the water is free of visible contaminants.</t>
  </si>
  <si>
    <t>If not on, when? _____________</t>
  </si>
  <si>
    <r>
      <t>All toilets flush and all faucets work (</t>
    </r>
    <r>
      <rPr>
        <b/>
        <sz val="11"/>
        <rFont val="HelveticaNeueLT Pro 45 Lt"/>
        <family val="2"/>
      </rPr>
      <t>skip if water is off</t>
    </r>
    <r>
      <rPr>
        <sz val="11"/>
        <rFont val="HelveticaNeueLT Pro 45 Lt"/>
        <family val="2"/>
      </rPr>
      <t>).</t>
    </r>
  </si>
  <si>
    <r>
      <t>There a working shower and/or bathtub (</t>
    </r>
    <r>
      <rPr>
        <b/>
        <sz val="11"/>
        <rFont val="HelveticaNeueLT Pro 45 Lt"/>
        <family val="2"/>
      </rPr>
      <t>skip if water is off</t>
    </r>
    <r>
      <rPr>
        <sz val="11"/>
        <rFont val="HelveticaNeueLT Pro 45 Lt"/>
        <family val="2"/>
      </rPr>
      <t>).</t>
    </r>
  </si>
  <si>
    <t>Gas/electric is on and the heat works. If not on, when? _____________</t>
  </si>
  <si>
    <r>
      <t xml:space="preserve">Smoke detectors are installed and maintained on each floor of the unit. </t>
    </r>
    <r>
      <rPr>
        <b/>
        <sz val="11"/>
        <rFont val="HelveticaNeueLT Pro 45 Lt"/>
        <family val="2"/>
      </rPr>
      <t>*</t>
    </r>
  </si>
  <si>
    <t>I am not deaf (select yes if not deaf).</t>
  </si>
  <si>
    <r>
      <t xml:space="preserve">I am deaf and unit has fire alarms for deaf persons in each bedroom occupied by me. </t>
    </r>
    <r>
      <rPr>
        <b/>
        <sz val="11"/>
        <rFont val="HelveticaNeueLT Pro 45 Lt"/>
        <family val="2"/>
      </rPr>
      <t>*</t>
    </r>
  </si>
  <si>
    <t>Each room has a ceiling light or outlet for light.</t>
  </si>
  <si>
    <r>
      <t xml:space="preserve">There cover plates on each outlet and none of the outlets are loose/damaged. </t>
    </r>
    <r>
      <rPr>
        <b/>
        <sz val="11"/>
        <rFont val="HelveticaNeueLT Pro 45 Lt"/>
        <family val="2"/>
      </rPr>
      <t>*</t>
    </r>
  </si>
  <si>
    <r>
      <t xml:space="preserve">Electric system is maintained and operated in manner free of visible hazards. </t>
    </r>
    <r>
      <rPr>
        <b/>
        <sz val="11"/>
        <rFont val="HelveticaNeueLT Pro 45 Lt"/>
        <family val="2"/>
      </rPr>
      <t>*</t>
    </r>
  </si>
  <si>
    <t>There is working stove and/or refrigerator.</t>
  </si>
  <si>
    <t>If not, the unit contains space to store/prepare/serve food in a safe/sanitary manner.</t>
  </si>
  <si>
    <t>Is the housing clean and sanitary?</t>
  </si>
  <si>
    <t>Each room has proper ventilation and is the air free of pollutants.</t>
  </si>
  <si>
    <r>
      <t xml:space="preserve">Fire escapes and stairways maintained in safe condition. </t>
    </r>
    <r>
      <rPr>
        <b/>
        <sz val="11"/>
        <rFont val="HelveticaNeueLT Pro 45 Lt"/>
        <family val="2"/>
      </rPr>
      <t>*</t>
    </r>
  </si>
  <si>
    <t>Siding of property is free of peeling paint.</t>
  </si>
  <si>
    <t xml:space="preserve">If pregnant, or children under the age of 6 to occupy unit and unit was built prior to 1978, </t>
  </si>
  <si>
    <t>a pamphlet explaining hazards of lead-based paint was provided.</t>
  </si>
  <si>
    <t>I have reviewed this checklist with my Case Manager.</t>
  </si>
  <si>
    <t>I want to rent this property.</t>
  </si>
  <si>
    <t>* Denotes Code Enforcement Issue Items</t>
  </si>
  <si>
    <t>Client Signature</t>
  </si>
  <si>
    <t>Case Manager Signature</t>
  </si>
  <si>
    <t>1st Month's/Current Rent</t>
  </si>
  <si>
    <t>LSS - Men's on Grant</t>
  </si>
  <si>
    <t>LSS - Women's on Grant/NP</t>
  </si>
  <si>
    <r>
      <rPr>
        <b/>
        <sz val="11"/>
        <rFont val="HelveticaNeueLT Pro 45 Lt"/>
        <family val="2"/>
      </rPr>
      <t>Client Release</t>
    </r>
    <r>
      <rPr>
        <sz val="11"/>
        <rFont val="HelveticaNeueLT Pro 45 Lt"/>
        <family val="2"/>
      </rPr>
      <t xml:space="preserve">:  I hereby authorize the release of the following employment information. </t>
    </r>
  </si>
  <si>
    <r>
      <t xml:space="preserve">Wage Amount:  $______________ </t>
    </r>
    <r>
      <rPr>
        <b/>
        <sz val="11"/>
        <rFont val="HelveticaNeueLT Pro 45 Lt"/>
        <family val="2"/>
      </rPr>
      <t xml:space="preserve">(circle one) </t>
    </r>
    <r>
      <rPr>
        <sz val="11"/>
        <rFont val="HelveticaNeueLT Pro 45 Lt"/>
        <family val="2"/>
      </rPr>
      <t>HOURLY/WEEKLY/MONTHLY</t>
    </r>
  </si>
  <si>
    <r>
      <t xml:space="preserve">Hours Worked in the past 30 days:  </t>
    </r>
    <r>
      <rPr>
        <b/>
        <sz val="11"/>
        <rFont val="HelveticaNeueLT Pro 45 Lt"/>
        <family val="2"/>
      </rPr>
      <t>____________</t>
    </r>
    <r>
      <rPr>
        <sz val="11"/>
        <rFont val="HelveticaNeueLT Pro 45 Lt"/>
        <family val="2"/>
      </rPr>
      <t xml:space="preserve"> </t>
    </r>
  </si>
  <si>
    <r>
      <t>Probability of continued employment</t>
    </r>
    <r>
      <rPr>
        <b/>
        <sz val="11"/>
        <rFont val="HelveticaNeueLT Pro 45 Lt"/>
        <family val="2"/>
      </rPr>
      <t xml:space="preserve"> (circle one)</t>
    </r>
    <r>
      <rPr>
        <sz val="11"/>
        <rFont val="HelveticaNeueLT Pro 45 Lt"/>
        <family val="2"/>
      </rPr>
      <t>:  FAIR/GOOD/EXCELLENT</t>
    </r>
  </si>
  <si>
    <r>
      <rPr>
        <b/>
        <sz val="11"/>
        <rFont val="HelveticaNeueLT Pro 45 Lt"/>
        <family val="2"/>
      </rPr>
      <t>Client Signature</t>
    </r>
    <r>
      <rPr>
        <sz val="11"/>
        <rFont val="HelveticaNeueLT Pro 45 Lt"/>
        <family val="2"/>
      </rPr>
      <t xml:space="preserve">:___________________________________________          </t>
    </r>
    <r>
      <rPr>
        <b/>
        <sz val="11"/>
        <rFont val="HelveticaNeueLT Pro 45 Lt"/>
        <family val="2"/>
      </rPr>
      <t>Date</t>
    </r>
    <r>
      <rPr>
        <sz val="11"/>
        <rFont val="HelveticaNeueLT Pro 45 Lt"/>
        <family val="2"/>
      </rPr>
      <t>:_________________</t>
    </r>
  </si>
  <si>
    <t>_____Service Point Shelter Stays printout</t>
  </si>
  <si>
    <t>Is check to be picked up by agency?</t>
  </si>
  <si>
    <t>Address, Street &amp; Unit</t>
  </si>
  <si>
    <t>I hereby apply for the amount listed on the Check Request to be paid to the listed payee/vendor. I understand funding is to be used soley for the purpose indicated on the Check Request, there is no guarantee I will receive all or any of the requested amount, and that I am not expected to repay any portion of funds legally issued as requested. I understand I should remain in my current living situation until my application is complete and approved by Community Shelter Board. If I should move prior to approval, I understand I may not receive all or part of the requested funding, and therefore, may be responsible for all costs associated with my move.</t>
  </si>
  <si>
    <r>
      <t xml:space="preserve">In signing below, I declare that I am presently homeless, live on the streets or other place not meant for human habitation. </t>
    </r>
    <r>
      <rPr>
        <b/>
        <sz val="12"/>
        <rFont val="HelveticaNeueLT Pro 45 Lt"/>
        <family val="2"/>
      </rPr>
      <t xml:space="preserve">I understand that signing this form indicates I have viewed/inspected the unit and wish to rent it. I understand I may not be able to appply for future financial assitance or return to shelter once I have taken possession of the unit; with the exception of extreme circumstances. </t>
    </r>
    <r>
      <rPr>
        <sz val="12"/>
        <rFont val="HelveticaNeueLT Pro 45 Lt"/>
        <family val="2"/>
      </rPr>
      <t xml:space="preserve"> </t>
    </r>
  </si>
  <si>
    <t>Answer to "Is client a veteran?" is provided on Check Request</t>
  </si>
  <si>
    <t xml:space="preserve">Utilities on budget match the utilities client will be responsible for on Verification of Housing and/or Lease </t>
  </si>
  <si>
    <t>Proof is included for any additional monthly expenses on the household budget</t>
  </si>
  <si>
    <t>W-9 is legible, completed on most recent W9 form, matches who is to be paid, and only has the SSN or EIN listed, not both</t>
  </si>
  <si>
    <t>Property Management Agreement is between appropriate parties, and is dated within the past year. If not within the past year, a letter from the owner stating that PMA is still in effect is provided</t>
  </si>
  <si>
    <t>Checklist and Staff Certification is signed and complete, and all documents are included</t>
  </si>
  <si>
    <t>Supervisor Checklist</t>
  </si>
  <si>
    <t xml:space="preserve">I certify that this DCA application includes complete and accurate information. I understand the application may not be processed if this checklist is not completed, or if the application contains incomplete or inaccurate information.                                                                                                                                                                                                                                                           </t>
  </si>
  <si>
    <t xml:space="preserve">In signing below, I certify all information listed above is complete throughout this DCA Application, and the request is complete and accurate. </t>
  </si>
  <si>
    <t>Name, CSP number, SSN, and Family size are included on Check Request</t>
  </si>
  <si>
    <t>Landlord listed on Check Request matches the landlord on the W9</t>
  </si>
  <si>
    <t>Auditors Website printout includes appropriate address. If not, then a legible map is provided, which shows that the unit client is moving into is within the Parcel ID of printout</t>
  </si>
  <si>
    <t xml:space="preserve">Income Verification provided is within appropriate dates of application date (Past 30 days of paystubs, Benefits statements are within 90 days, Self-Declaration of Income is signed by client, caseworker and supervisor, etc.) </t>
  </si>
  <si>
    <t>All questions on Unit Inspection Checklist are answered appropriately to show that the unit successfully passed the inspection</t>
  </si>
  <si>
    <t>Total DCA request on Justification Sheet matches amount on Check Request</t>
  </si>
  <si>
    <t>_____W-9 (Required if not verified in past 12 months - check list of W-9 Verified Landlords)</t>
  </si>
  <si>
    <t>_____Property Management Agreement (if applicable)</t>
  </si>
  <si>
    <t>Number of Bedrooms</t>
  </si>
  <si>
    <r>
      <t xml:space="preserve">Additional Actual Monthly Expenses to </t>
    </r>
    <r>
      <rPr>
        <sz val="11"/>
        <color theme="0"/>
        <rFont val="HelveticaNeueLT Pro 65 Md"/>
        <family val="2"/>
      </rPr>
      <t>sustain housing</t>
    </r>
    <r>
      <rPr>
        <sz val="11"/>
        <color theme="0"/>
        <rFont val="HelveticaNeueLT Pro 45 Lt"/>
        <family val="2"/>
      </rPr>
      <t xml:space="preserve"> that is not listed above (please describe &amp; provide monthly expense amount and receipt - i.e. car insurance, loan payments, etc.)</t>
    </r>
  </si>
  <si>
    <t>Total monthly cost for rent and utilities</t>
  </si>
  <si>
    <t>Justify the request for DCA below by explaining clients unique situation. If client received income while in program/shelter and used funds for expenses which prevent or limit their ability to contribute to their housing costs, please explain.</t>
  </si>
  <si>
    <t>Landlord's email address if LOG desired</t>
  </si>
  <si>
    <t>_____ Benefits statement(s) (Child support, Cash assistance, etc.)</t>
  </si>
  <si>
    <t>_____ Employer Verification of Income</t>
  </si>
  <si>
    <t xml:space="preserve">_____ 2-4 consecutive paystubs </t>
  </si>
  <si>
    <r>
      <t>_____ Self Declaration of Income</t>
    </r>
    <r>
      <rPr>
        <b/>
        <sz val="11"/>
        <rFont val="HelveticaNeueLT Pro 45 Lt"/>
        <family val="2"/>
      </rPr>
      <t>*</t>
    </r>
  </si>
  <si>
    <t>_____ Current SSI/SSDI Award Letter</t>
  </si>
  <si>
    <t>Dated within the past 30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</si>
</sst>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4" formatCode="_(&quot;$&quot;* #,##0.00_);_(&quot;$&quot;* \(#,##0.00\);_(&quot;$&quot;* &quot;-&quot;??_);_(@_)"/>
    <numFmt numFmtId="43" formatCode="_(* #,##0.00_);_(* \(#,##0.00\);_(* &quot;-&quot;??_);_(@_)"/>
    <numFmt numFmtId="164" formatCode="&quot;$&quot;#,##0.00"/>
    <numFmt numFmtId="165" formatCode="&quot;$&quot;#,##0"/>
    <numFmt numFmtId="166" formatCode="000\-00\-0000"/>
    <numFmt numFmtId="167" formatCode="[&lt;=9999999]###\-####;\(###\)\ ###\-####"/>
    <numFmt numFmtId="168" formatCode="00000"/>
    <numFmt numFmtId="169" formatCode="_(&quot;$&quot;* #,##0_);_(&quot;$&quot;* \(#,##0\);_(&quot;$&quot;* &quot;-&quot;??_);_(@_)"/>
    <numFmt numFmtId="170" formatCode="_(* #,##0_);_(* \(#,##0\);_(* &quot;-&quot;??_);_(@_)"/>
    <numFmt numFmtId="171" formatCode="em\a\i\l"/>
    <numFmt numFmtId="172" formatCode="&quot;$&quot;#,##0.00;[Red]&quot;$&quot;#,##0.00"/>
  </numFmts>
  <fonts count="57">
    <font>
      <sz val="10"/>
      <name val="Arial"/>
    </font>
    <font>
      <sz val="11"/>
      <color theme="1"/>
      <name val="HelveticaNeueLT Pro 45 Lt"/>
      <family val="2"/>
    </font>
    <font>
      <sz val="10"/>
      <name val="Arial"/>
      <family val="2"/>
    </font>
    <font>
      <b/>
      <sz val="10"/>
      <name val="Arial"/>
      <family val="2"/>
    </font>
    <font>
      <sz val="8"/>
      <name val="Arial"/>
      <family val="2"/>
    </font>
    <font>
      <b/>
      <sz val="10"/>
      <name val="HelveticaNeueLT Pro 45 Lt"/>
      <family val="2"/>
    </font>
    <font>
      <sz val="10"/>
      <name val="HelveticaNeueLT Pro 45 Lt"/>
      <family val="2"/>
    </font>
    <font>
      <b/>
      <sz val="11"/>
      <name val="HelveticaNeueLT Pro 45 Lt"/>
      <family val="2"/>
    </font>
    <font>
      <sz val="8"/>
      <name val="HelveticaNeueLT Pro 45 Lt"/>
      <family val="2"/>
    </font>
    <font>
      <u/>
      <sz val="10"/>
      <color indexed="12"/>
      <name val="Arial"/>
      <family val="2"/>
    </font>
    <font>
      <sz val="10"/>
      <name val="HelveticaNeueLT Pro 65 Md"/>
      <family val="2"/>
    </font>
    <font>
      <sz val="11"/>
      <name val="HelveticaNeueLT Pro 65 Md"/>
      <family val="2"/>
    </font>
    <font>
      <b/>
      <sz val="8"/>
      <name val="HelveticaNeueLT Pro 45 Lt"/>
      <family val="2"/>
    </font>
    <font>
      <i/>
      <sz val="10"/>
      <name val="HelveticaNeueLT Pro 45 Lt"/>
      <family val="2"/>
    </font>
    <font>
      <sz val="9.5"/>
      <name val="HelveticaNeueLT Pro 45 Lt"/>
      <family val="2"/>
    </font>
    <font>
      <b/>
      <i/>
      <sz val="10"/>
      <name val="HelveticaNeueLT Pro 45 Lt"/>
      <family val="2"/>
    </font>
    <font>
      <sz val="11"/>
      <name val="HelveticaNeueLT Pro 45 Lt"/>
      <family val="2"/>
    </font>
    <font>
      <sz val="12"/>
      <name val="HelveticaNeueLT Pro 45 Lt"/>
      <family val="2"/>
    </font>
    <font>
      <sz val="12"/>
      <name val="Arial"/>
      <family val="2"/>
    </font>
    <font>
      <sz val="11"/>
      <name val="Arial"/>
      <family val="2"/>
    </font>
    <font>
      <sz val="9"/>
      <name val="HelveticaNeueLT Pro 45 Lt"/>
      <family val="2"/>
    </font>
    <font>
      <sz val="10"/>
      <name val="Arial"/>
      <family val="2"/>
    </font>
    <font>
      <u/>
      <sz val="10"/>
      <name val="HelveticaNeueLT Pro 45 Lt"/>
      <family val="2"/>
    </font>
    <font>
      <sz val="12"/>
      <name val="HelveticaNeueLT Pro 65 Md"/>
      <family val="2"/>
    </font>
    <font>
      <b/>
      <sz val="12"/>
      <name val="HelveticaNeueLT Pro 45 Lt"/>
      <family val="2"/>
    </font>
    <font>
      <sz val="11"/>
      <color indexed="8"/>
      <name val="HelveticaNeueLT Pro 45 Lt"/>
      <family val="2"/>
    </font>
    <font>
      <sz val="10"/>
      <color indexed="8"/>
      <name val="HelveticaNeueLT Pro 45 Lt"/>
      <family val="2"/>
    </font>
    <font>
      <sz val="11"/>
      <color indexed="9"/>
      <name val="HelveticaNeueLT Pro 65 Md"/>
      <family val="2"/>
    </font>
    <font>
      <i/>
      <sz val="11"/>
      <color indexed="8"/>
      <name val="HelveticaNeueLT Pro 65 Md"/>
      <family val="2"/>
    </font>
    <font>
      <sz val="11"/>
      <color indexed="8"/>
      <name val="HelveticaNeueLT Pro 65 Md"/>
      <family val="2"/>
    </font>
    <font>
      <u/>
      <sz val="11"/>
      <name val="HelveticaNeueLT Pro 45 Lt"/>
      <family val="2"/>
    </font>
    <font>
      <b/>
      <u/>
      <sz val="11"/>
      <name val="HelveticaNeueLT Pro 45 Lt"/>
      <family val="2"/>
    </font>
    <font>
      <sz val="11"/>
      <color indexed="9"/>
      <name val="HelveticaNeueLT Pro 45 Lt"/>
      <family val="2"/>
    </font>
    <font>
      <sz val="10"/>
      <color indexed="30"/>
      <name val="HelveticaNeueLT Pro 45 Lt"/>
      <family val="2"/>
    </font>
    <font>
      <b/>
      <sz val="10"/>
      <color indexed="30"/>
      <name val="HelveticaNeueLT Pro 45 Lt"/>
      <family val="2"/>
    </font>
    <font>
      <sz val="11"/>
      <color theme="0"/>
      <name val="HelveticaNeueLT Pro 45 Lt"/>
      <family val="2"/>
    </font>
    <font>
      <b/>
      <sz val="10"/>
      <color rgb="FFFF0000"/>
      <name val="HelveticaNeueLT Pro 45 Lt"/>
      <family val="2"/>
    </font>
    <font>
      <sz val="11"/>
      <color theme="0"/>
      <name val="HelveticaNeueLT Pro 65 Md"/>
      <family val="2"/>
    </font>
    <font>
      <sz val="10"/>
      <name val="Arial"/>
      <family val="2"/>
    </font>
    <font>
      <sz val="10"/>
      <color theme="1"/>
      <name val="HelveticaNeueLT Pro 45 Lt"/>
      <family val="2"/>
    </font>
    <font>
      <sz val="8"/>
      <color rgb="FF000000"/>
      <name val="Tahoma"/>
      <family val="2"/>
    </font>
    <font>
      <sz val="10"/>
      <name val="Arial"/>
      <family val="2"/>
    </font>
    <font>
      <i/>
      <sz val="11"/>
      <name val="HelveticaNeueLT Pro 45 Lt"/>
      <family val="2"/>
    </font>
    <font>
      <b/>
      <sz val="11"/>
      <name val="HelveticaNeueLT Pro 65 Md"/>
      <family val="2"/>
    </font>
    <font>
      <b/>
      <sz val="16"/>
      <name val="HelveticaNeueLT Pro 45 Lt"/>
      <family val="2"/>
    </font>
    <font>
      <sz val="14"/>
      <name val="HelveticaNeueLT Pro 45 Lt"/>
      <family val="2"/>
    </font>
    <font>
      <u/>
      <sz val="16"/>
      <name val="HelveticaNeueLT Pro 45 Lt"/>
      <family val="2"/>
    </font>
    <font>
      <b/>
      <sz val="10"/>
      <name val="HelveticaNeueLT Pro 65 Md"/>
      <family val="2"/>
    </font>
    <font>
      <b/>
      <sz val="11"/>
      <color theme="0"/>
      <name val="HelveticaNeueLT Pro 45 Lt"/>
      <family val="2"/>
    </font>
    <font>
      <b/>
      <sz val="10"/>
      <color theme="0"/>
      <name val="HelveticaNeueLT Pro 45 Lt"/>
      <family val="2"/>
    </font>
    <font>
      <sz val="10"/>
      <color indexed="9"/>
      <name val="HelveticaNeueLT Pro 45 Lt"/>
      <family val="2"/>
    </font>
    <font>
      <b/>
      <sz val="11"/>
      <name val="Arial"/>
      <family val="2"/>
    </font>
    <font>
      <u/>
      <sz val="11"/>
      <color theme="1"/>
      <name val="HelveticaNeueLT Pro 45 Lt"/>
      <family val="2"/>
    </font>
    <font>
      <sz val="10.5"/>
      <name val="HelveticaNeueLT Pro 45 Lt"/>
      <family val="2"/>
    </font>
    <font>
      <sz val="10"/>
      <name val="HelveticaNeueLT Pro 45 Lt"/>
    </font>
    <font>
      <sz val="8"/>
      <color rgb="FF000000"/>
      <name val="Segoe UI"/>
      <family val="2"/>
    </font>
    <font>
      <sz val="11"/>
      <name val="HelveticaNeueLT Pro 45 Lt"/>
    </font>
  </fonts>
  <fills count="7">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bottom style="thick">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style="thick">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ck">
        <color indexed="64"/>
      </right>
      <top style="thin">
        <color indexed="64"/>
      </top>
      <bottom/>
      <diagonal/>
    </border>
    <border>
      <left/>
      <right style="thick">
        <color indexed="64"/>
      </right>
      <top style="medium">
        <color indexed="64"/>
      </top>
      <bottom style="medium">
        <color indexed="64"/>
      </bottom>
      <diagonal/>
    </border>
    <border>
      <left/>
      <right style="thick">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7">
    <xf numFmtId="0" fontId="0" fillId="0" borderId="0"/>
    <xf numFmtId="0" fontId="9" fillId="0" borderId="0" applyNumberFormat="0" applyFill="0" applyBorder="0" applyAlignment="0" applyProtection="0">
      <alignment vertical="top"/>
      <protection locked="0"/>
    </xf>
    <xf numFmtId="44" fontId="38" fillId="0" borderId="0" applyFont="0" applyFill="0" applyBorder="0" applyAlignment="0" applyProtection="0"/>
    <xf numFmtId="0" fontId="2" fillId="0" borderId="0"/>
    <xf numFmtId="44" fontId="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cellStyleXfs>
  <cellXfs count="638">
    <xf numFmtId="0" fontId="0" fillId="0" borderId="0" xfId="0"/>
    <xf numFmtId="164" fontId="0" fillId="0" borderId="0" xfId="0" applyNumberFormat="1"/>
    <xf numFmtId="0" fontId="10" fillId="0" borderId="0" xfId="0" applyFont="1"/>
    <xf numFmtId="0" fontId="0" fillId="0" borderId="0" xfId="0" applyProtection="1"/>
    <xf numFmtId="0" fontId="6" fillId="0" borderId="0" xfId="0" applyFont="1" applyProtection="1">
      <protection locked="0"/>
    </xf>
    <xf numFmtId="0" fontId="0" fillId="0" borderId="0" xfId="0" applyBorder="1"/>
    <xf numFmtId="0" fontId="16" fillId="0" borderId="0" xfId="0" applyFont="1"/>
    <xf numFmtId="0" fontId="0" fillId="0" borderId="0" xfId="0" applyAlignment="1"/>
    <xf numFmtId="0" fontId="0" fillId="0" borderId="0" xfId="0" applyAlignment="1">
      <alignment horizontal="center"/>
    </xf>
    <xf numFmtId="1" fontId="0" fillId="0" borderId="0" xfId="0" applyNumberFormat="1"/>
    <xf numFmtId="0" fontId="17" fillId="0" borderId="0" xfId="0" applyNumberFormat="1" applyFont="1" applyBorder="1" applyAlignment="1">
      <alignment horizontal="left"/>
    </xf>
    <xf numFmtId="1" fontId="6" fillId="0" borderId="0" xfId="0" applyNumberFormat="1" applyFont="1" applyBorder="1" applyAlignment="1">
      <alignment horizontal="center"/>
    </xf>
    <xf numFmtId="0" fontId="16" fillId="0" borderId="0" xfId="0" applyFont="1" applyFill="1" applyBorder="1" applyAlignment="1">
      <alignment wrapText="1"/>
    </xf>
    <xf numFmtId="0" fontId="16" fillId="0" borderId="0" xfId="0" applyFont="1" applyFill="1" applyBorder="1"/>
    <xf numFmtId="0" fontId="0" fillId="0" borderId="0" xfId="0" applyProtection="1">
      <protection hidden="1"/>
    </xf>
    <xf numFmtId="0" fontId="28" fillId="0" borderId="0" xfId="0" applyFont="1" applyFill="1" applyBorder="1" applyAlignment="1">
      <alignment horizontal="center"/>
    </xf>
    <xf numFmtId="0" fontId="29" fillId="0" borderId="0" xfId="0" applyFont="1" applyFill="1" applyBorder="1" applyAlignment="1">
      <alignment horizontal="center"/>
    </xf>
    <xf numFmtId="4" fontId="0" fillId="0" borderId="0" xfId="0" applyNumberFormat="1"/>
    <xf numFmtId="4" fontId="0" fillId="0" borderId="0" xfId="0" applyNumberFormat="1" applyProtection="1"/>
    <xf numFmtId="164" fontId="16" fillId="0" borderId="0" xfId="0" applyNumberFormat="1" applyFont="1" applyAlignment="1">
      <alignment horizontal="center"/>
    </xf>
    <xf numFmtId="0" fontId="26" fillId="0" borderId="0" xfId="0" applyFont="1" applyFill="1" applyBorder="1" applyAlignment="1"/>
    <xf numFmtId="0" fontId="27" fillId="0" borderId="0" xfId="0" applyFont="1" applyFill="1" applyAlignment="1">
      <alignment horizontal="right"/>
    </xf>
    <xf numFmtId="49" fontId="20" fillId="0" borderId="0" xfId="0" applyNumberFormat="1" applyFont="1" applyBorder="1" applyAlignment="1">
      <alignment horizontal="right"/>
    </xf>
    <xf numFmtId="0" fontId="20" fillId="0" borderId="0" xfId="0" applyNumberFormat="1" applyFont="1" applyBorder="1" applyAlignment="1">
      <alignment horizontal="left"/>
    </xf>
    <xf numFmtId="0" fontId="20" fillId="0" borderId="0" xfId="0" applyNumberFormat="1" applyFont="1" applyBorder="1" applyAlignment="1">
      <alignment horizontal="right"/>
    </xf>
    <xf numFmtId="1" fontId="16" fillId="0" borderId="1" xfId="0" applyNumberFormat="1" applyFont="1" applyBorder="1" applyAlignment="1">
      <alignment horizontal="center"/>
    </xf>
    <xf numFmtId="0" fontId="0" fillId="0" borderId="0" xfId="0"/>
    <xf numFmtId="1" fontId="6" fillId="0" borderId="1" xfId="0" applyNumberFormat="1" applyFont="1" applyFill="1" applyBorder="1" applyAlignment="1" applyProtection="1">
      <alignment horizontal="center"/>
      <protection locked="0"/>
    </xf>
    <xf numFmtId="164" fontId="6" fillId="0" borderId="1" xfId="0" applyNumberFormat="1" applyFont="1" applyFill="1" applyBorder="1" applyAlignment="1" applyProtection="1">
      <alignment horizontal="right"/>
      <protection locked="0"/>
    </xf>
    <xf numFmtId="0" fontId="6" fillId="0" borderId="0" xfId="0" applyFont="1" applyFill="1" applyProtection="1"/>
    <xf numFmtId="0" fontId="6" fillId="0" borderId="0" xfId="0" applyFont="1" applyFill="1" applyProtection="1">
      <protection locked="0"/>
    </xf>
    <xf numFmtId="164" fontId="6" fillId="0" borderId="1" xfId="0" applyNumberFormat="1" applyFont="1" applyFill="1" applyBorder="1" applyProtection="1">
      <protection locked="0"/>
    </xf>
    <xf numFmtId="168" fontId="6" fillId="0" borderId="0" xfId="0" applyNumberFormat="1" applyFont="1" applyFill="1" applyBorder="1" applyAlignment="1" applyProtection="1">
      <alignment horizontal="left"/>
      <protection locked="0"/>
    </xf>
    <xf numFmtId="0" fontId="6" fillId="0" borderId="0" xfId="0" applyFont="1" applyFill="1" applyAlignment="1" applyProtection="1">
      <alignment horizontal="center"/>
      <protection locked="0"/>
    </xf>
    <xf numFmtId="14" fontId="6" fillId="0" borderId="6" xfId="0" applyNumberFormat="1" applyFont="1" applyFill="1" applyBorder="1" applyAlignment="1" applyProtection="1">
      <protection locked="0"/>
    </xf>
    <xf numFmtId="14" fontId="6" fillId="0" borderId="0" xfId="0" applyNumberFormat="1" applyFont="1" applyFill="1" applyBorder="1" applyAlignment="1" applyProtection="1">
      <protection locked="0"/>
    </xf>
    <xf numFmtId="0" fontId="39" fillId="0" borderId="0" xfId="0" applyFont="1" applyFill="1" applyAlignment="1" applyProtection="1">
      <alignment horizontal="right" vertical="center"/>
      <protection locked="0"/>
    </xf>
    <xf numFmtId="164" fontId="6" fillId="0" borderId="0" xfId="0" applyNumberFormat="1" applyFont="1" applyFill="1" applyBorder="1" applyProtection="1">
      <protection locked="0"/>
    </xf>
    <xf numFmtId="164" fontId="6" fillId="0" borderId="0" xfId="0" applyNumberFormat="1" applyFont="1" applyFill="1" applyBorder="1" applyAlignment="1" applyProtection="1">
      <alignment horizontal="left" vertical="top"/>
      <protection locked="0"/>
    </xf>
    <xf numFmtId="0" fontId="5" fillId="0" borderId="0" xfId="0" applyFont="1" applyFill="1" applyBorder="1" applyAlignment="1" applyProtection="1">
      <alignment horizontal="center"/>
      <protection locked="0" hidden="1"/>
    </xf>
    <xf numFmtId="0" fontId="6" fillId="0" borderId="0" xfId="0" applyFont="1" applyFill="1" applyBorder="1" applyProtection="1">
      <protection locked="0"/>
    </xf>
    <xf numFmtId="0" fontId="6" fillId="0" borderId="0" xfId="0" applyFont="1" applyFill="1" applyBorder="1" applyAlignment="1" applyProtection="1">
      <alignment horizontal="left" wrapText="1"/>
      <protection locked="0"/>
    </xf>
    <xf numFmtId="0" fontId="16" fillId="0" borderId="0" xfId="0" applyFont="1" applyFill="1" applyProtection="1">
      <protection locked="0"/>
    </xf>
    <xf numFmtId="9" fontId="5" fillId="0" borderId="5" xfId="0" applyNumberFormat="1" applyFont="1" applyFill="1" applyBorder="1" applyAlignment="1" applyProtection="1">
      <alignment horizontal="center"/>
    </xf>
    <xf numFmtId="14" fontId="6" fillId="0" borderId="1" xfId="0" applyNumberFormat="1" applyFont="1" applyFill="1" applyBorder="1" applyAlignment="1" applyProtection="1">
      <alignment horizontal="center"/>
    </xf>
    <xf numFmtId="0" fontId="16" fillId="0" borderId="0" xfId="0" applyFont="1" applyProtection="1">
      <protection locked="0"/>
    </xf>
    <xf numFmtId="0" fontId="16" fillId="0" borderId="10" xfId="0" applyFont="1" applyBorder="1" applyProtection="1">
      <protection locked="0"/>
    </xf>
    <xf numFmtId="0" fontId="17" fillId="0" borderId="0" xfId="0" applyFont="1" applyFill="1" applyBorder="1" applyProtection="1">
      <protection locked="0"/>
    </xf>
    <xf numFmtId="0" fontId="17" fillId="0" borderId="0" xfId="0" applyFont="1" applyFill="1" applyProtection="1">
      <protection locked="0"/>
    </xf>
    <xf numFmtId="0" fontId="0" fillId="0" borderId="0" xfId="0" applyNumberFormat="1" applyFill="1" applyBorder="1" applyAlignment="1" applyProtection="1">
      <alignment horizontal="left"/>
      <protection locked="0"/>
    </xf>
    <xf numFmtId="0" fontId="6" fillId="0" borderId="0" xfId="0" applyFont="1" applyFill="1" applyAlignment="1" applyProtection="1">
      <protection locked="0"/>
    </xf>
    <xf numFmtId="0" fontId="16" fillId="0" borderId="0" xfId="0" applyFont="1" applyAlignment="1" applyProtection="1">
      <protection locked="0"/>
    </xf>
    <xf numFmtId="0" fontId="19" fillId="0" borderId="13" xfId="0" applyFont="1" applyBorder="1" applyAlignment="1" applyProtection="1">
      <alignment horizontal="left"/>
      <protection locked="0"/>
    </xf>
    <xf numFmtId="0" fontId="16" fillId="0" borderId="0" xfId="0" applyFont="1" applyBorder="1" applyProtection="1">
      <protection locked="0"/>
    </xf>
    <xf numFmtId="0" fontId="6" fillId="0" borderId="0" xfId="0" applyFont="1" applyAlignment="1" applyProtection="1">
      <alignment horizontal="center" vertical="center"/>
      <protection locked="0"/>
    </xf>
    <xf numFmtId="0" fontId="6" fillId="0" borderId="12" xfId="0" applyFont="1" applyBorder="1" applyProtection="1">
      <protection locked="0"/>
    </xf>
    <xf numFmtId="0" fontId="33" fillId="0" borderId="0" xfId="0" applyFont="1" applyProtection="1">
      <protection locked="0"/>
    </xf>
    <xf numFmtId="0" fontId="16" fillId="0" borderId="4" xfId="0" applyFont="1" applyBorder="1" applyProtection="1">
      <protection locked="0"/>
    </xf>
    <xf numFmtId="0" fontId="9" fillId="0" borderId="0" xfId="1" applyBorder="1" applyAlignment="1" applyProtection="1">
      <protection locked="0"/>
    </xf>
    <xf numFmtId="0" fontId="16" fillId="0" borderId="0" xfId="3" applyFont="1" applyProtection="1">
      <protection locked="0"/>
    </xf>
    <xf numFmtId="0" fontId="16" fillId="0" borderId="7" xfId="3" applyFont="1" applyBorder="1" applyAlignment="1" applyProtection="1">
      <alignment vertical="center"/>
      <protection locked="0"/>
    </xf>
    <xf numFmtId="0" fontId="16" fillId="0" borderId="7" xfId="3" applyFont="1" applyBorder="1" applyProtection="1">
      <protection locked="0"/>
    </xf>
    <xf numFmtId="0" fontId="6" fillId="0" borderId="0" xfId="3" applyFont="1" applyProtection="1">
      <protection locked="0"/>
    </xf>
    <xf numFmtId="0" fontId="16" fillId="0" borderId="10" xfId="3" applyFont="1" applyBorder="1" applyProtection="1">
      <protection locked="0"/>
    </xf>
    <xf numFmtId="0" fontId="16" fillId="0" borderId="0" xfId="3" applyFont="1"/>
    <xf numFmtId="0" fontId="16" fillId="0" borderId="15" xfId="3" applyFont="1" applyBorder="1" applyAlignment="1">
      <alignment vertical="center"/>
    </xf>
    <xf numFmtId="0" fontId="16" fillId="0" borderId="4" xfId="3" applyFont="1" applyBorder="1" applyAlignment="1">
      <alignment vertical="center"/>
    </xf>
    <xf numFmtId="0" fontId="16" fillId="0" borderId="16" xfId="3" applyFont="1" applyBorder="1" applyAlignment="1">
      <alignment vertical="center"/>
    </xf>
    <xf numFmtId="0" fontId="16" fillId="0" borderId="0" xfId="3" applyFont="1" applyBorder="1" applyAlignment="1">
      <alignment wrapText="1"/>
    </xf>
    <xf numFmtId="0" fontId="7" fillId="0" borderId="0" xfId="3" applyFont="1" applyBorder="1" applyAlignment="1">
      <alignment horizontal="center" vertical="center" wrapText="1"/>
    </xf>
    <xf numFmtId="165" fontId="11" fillId="0" borderId="0" xfId="3" applyNumberFormat="1" applyFont="1" applyBorder="1" applyAlignment="1">
      <alignment horizontal="center"/>
    </xf>
    <xf numFmtId="0" fontId="11" fillId="0" borderId="0" xfId="3" applyFont="1" applyAlignment="1">
      <alignment horizontal="center"/>
    </xf>
    <xf numFmtId="0" fontId="17" fillId="0" borderId="0" xfId="0" applyFont="1" applyFill="1" applyProtection="1"/>
    <xf numFmtId="0" fontId="17" fillId="0" borderId="0" xfId="0" applyFont="1" applyFill="1" applyAlignment="1" applyProtection="1">
      <alignment wrapText="1"/>
      <protection locked="0"/>
    </xf>
    <xf numFmtId="164" fontId="6" fillId="0" borderId="0" xfId="0" applyNumberFormat="1" applyFont="1" applyFill="1" applyProtection="1">
      <protection locked="0"/>
    </xf>
    <xf numFmtId="0" fontId="6" fillId="0" borderId="0" xfId="0" applyFont="1" applyFill="1" applyAlignment="1" applyProtection="1">
      <alignment vertical="center" wrapText="1"/>
      <protection locked="0"/>
    </xf>
    <xf numFmtId="6" fontId="6" fillId="0" borderId="1" xfId="2"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wrapText="1"/>
      <protection locked="0"/>
    </xf>
    <xf numFmtId="0" fontId="6" fillId="0" borderId="0" xfId="0" applyFont="1" applyFill="1" applyAlignment="1" applyProtection="1">
      <alignment horizontal="left" vertical="center" wrapText="1"/>
      <protection locked="0"/>
    </xf>
    <xf numFmtId="0" fontId="5" fillId="0" borderId="0" xfId="0" applyFont="1" applyFill="1" applyAlignment="1" applyProtection="1">
      <alignment horizontal="left"/>
      <protection locked="0"/>
    </xf>
    <xf numFmtId="0" fontId="6" fillId="0" borderId="0" xfId="0" applyFont="1" applyFill="1" applyBorder="1" applyAlignment="1" applyProtection="1">
      <alignment vertical="top"/>
      <protection locked="0"/>
    </xf>
    <xf numFmtId="0" fontId="6" fillId="0" borderId="7" xfId="0" applyFont="1" applyFill="1" applyBorder="1" applyProtection="1">
      <protection locked="0"/>
    </xf>
    <xf numFmtId="0" fontId="6" fillId="0" borderId="0" xfId="0" quotePrefix="1" applyFont="1" applyFill="1" applyProtection="1">
      <protection locked="0"/>
    </xf>
    <xf numFmtId="9" fontId="5" fillId="0" borderId="2" xfId="0" applyNumberFormat="1" applyFont="1" applyFill="1" applyBorder="1" applyAlignment="1" applyProtection="1">
      <alignment horizontal="center"/>
    </xf>
    <xf numFmtId="0" fontId="5" fillId="0" borderId="0" xfId="0" applyFont="1" applyFill="1" applyAlignment="1" applyProtection="1">
      <protection locked="0"/>
    </xf>
    <xf numFmtId="0" fontId="6" fillId="0" borderId="0" xfId="0" applyFont="1" applyFill="1" applyBorder="1" applyAlignment="1" applyProtection="1">
      <alignment vertical="top" wrapText="1"/>
      <protection locked="0"/>
    </xf>
    <xf numFmtId="0" fontId="6" fillId="0" borderId="8" xfId="0" applyFont="1" applyFill="1" applyBorder="1" applyProtection="1">
      <protection locked="0"/>
    </xf>
    <xf numFmtId="0" fontId="6" fillId="0" borderId="9" xfId="0" applyFont="1" applyFill="1" applyBorder="1" applyProtection="1">
      <protection locked="0"/>
    </xf>
    <xf numFmtId="0" fontId="6" fillId="0" borderId="10" xfId="0" applyFont="1" applyFill="1" applyBorder="1" applyProtection="1">
      <protection locked="0"/>
    </xf>
    <xf numFmtId="0" fontId="7" fillId="0" borderId="0" xfId="0" applyFont="1" applyFill="1" applyProtection="1">
      <protection locked="0"/>
    </xf>
    <xf numFmtId="164" fontId="5" fillId="0" borderId="0" xfId="0" applyNumberFormat="1" applyFont="1" applyFill="1" applyBorder="1" applyAlignment="1" applyProtection="1">
      <alignment horizontal="center" vertical="top"/>
    </xf>
    <xf numFmtId="166" fontId="6" fillId="0" borderId="0" xfId="0" applyNumberFormat="1" applyFont="1" applyFill="1" applyBorder="1" applyAlignment="1" applyProtection="1">
      <alignment horizontal="right"/>
      <protection locked="0"/>
    </xf>
    <xf numFmtId="1" fontId="16" fillId="0" borderId="0" xfId="0" applyNumberFormat="1" applyFont="1" applyAlignment="1" applyProtection="1">
      <alignment horizontal="center"/>
    </xf>
    <xf numFmtId="0" fontId="16" fillId="0" borderId="0" xfId="0" applyFont="1" applyBorder="1" applyAlignment="1" applyProtection="1">
      <alignment horizontal="right" vertical="center"/>
      <protection locked="0"/>
    </xf>
    <xf numFmtId="0" fontId="16" fillId="0" borderId="0" xfId="0" applyFont="1" applyBorder="1" applyAlignment="1" applyProtection="1">
      <alignment horizontal="center" vertical="center"/>
      <protection locked="0"/>
    </xf>
    <xf numFmtId="0" fontId="45" fillId="0" borderId="0" xfId="0" applyFont="1" applyProtection="1">
      <protection locked="0"/>
    </xf>
    <xf numFmtId="0" fontId="46" fillId="0" borderId="0" xfId="0" applyFont="1" applyFill="1" applyAlignment="1" applyProtection="1">
      <alignment horizontal="center"/>
      <protection locked="0"/>
    </xf>
    <xf numFmtId="0" fontId="45" fillId="0" borderId="0" xfId="0" applyFont="1" applyFill="1" applyProtection="1">
      <protection locked="0"/>
    </xf>
    <xf numFmtId="0" fontId="16" fillId="4" borderId="0" xfId="0" applyFont="1" applyFill="1" applyProtection="1">
      <protection locked="0"/>
    </xf>
    <xf numFmtId="0" fontId="7" fillId="0" borderId="10" xfId="0" applyFont="1" applyBorder="1" applyProtection="1">
      <protection locked="0"/>
    </xf>
    <xf numFmtId="0" fontId="6" fillId="0" borderId="0" xfId="0" applyFont="1" applyFill="1" applyProtection="1">
      <protection locked="0"/>
    </xf>
    <xf numFmtId="0" fontId="6" fillId="0" borderId="0" xfId="0" applyFont="1" applyFill="1" applyAlignment="1" applyProtection="1">
      <alignment vertical="top" wrapText="1"/>
      <protection locked="0"/>
    </xf>
    <xf numFmtId="0" fontId="24" fillId="0" borderId="0" xfId="0" applyFont="1" applyFill="1" applyAlignment="1" applyProtection="1">
      <alignment horizontal="center"/>
      <protection locked="0"/>
    </xf>
    <xf numFmtId="0" fontId="45" fillId="0" borderId="0" xfId="0" applyFont="1" applyFill="1" applyBorder="1" applyProtection="1">
      <protection locked="0"/>
    </xf>
    <xf numFmtId="0" fontId="6" fillId="0" borderId="0" xfId="0" applyFont="1" applyBorder="1" applyProtection="1">
      <protection locked="0"/>
    </xf>
    <xf numFmtId="0" fontId="34" fillId="0" borderId="0" xfId="0" applyFont="1" applyBorder="1" applyAlignment="1" applyProtection="1">
      <protection locked="0"/>
    </xf>
    <xf numFmtId="0" fontId="33" fillId="0" borderId="0" xfId="0" applyFont="1" applyBorder="1" applyProtection="1">
      <protection locked="0"/>
    </xf>
    <xf numFmtId="0" fontId="10" fillId="6" borderId="0" xfId="0" applyFont="1" applyFill="1" applyBorder="1" applyProtection="1">
      <protection locked="0"/>
    </xf>
    <xf numFmtId="0" fontId="10" fillId="6" borderId="10" xfId="0" applyFont="1" applyFill="1" applyBorder="1" applyProtection="1">
      <protection locked="0"/>
    </xf>
    <xf numFmtId="1" fontId="16" fillId="0" borderId="0" xfId="0" applyNumberFormat="1" applyFont="1" applyBorder="1" applyAlignment="1" applyProtection="1">
      <alignment horizontal="center"/>
    </xf>
    <xf numFmtId="0" fontId="16" fillId="0" borderId="0" xfId="3" applyFont="1" applyFill="1" applyAlignment="1" applyProtection="1">
      <protection locked="0"/>
    </xf>
    <xf numFmtId="0" fontId="16" fillId="0" borderId="0" xfId="3" applyFont="1" applyAlignment="1" applyProtection="1">
      <protection locked="0"/>
    </xf>
    <xf numFmtId="0" fontId="16" fillId="0" borderId="0" xfId="3" applyFont="1" applyAlignment="1" applyProtection="1">
      <alignment wrapText="1"/>
      <protection locked="0"/>
    </xf>
    <xf numFmtId="0" fontId="6" fillId="0" borderId="0" xfId="3" applyNumberFormat="1" applyFont="1" applyBorder="1" applyAlignment="1" applyProtection="1">
      <alignment horizontal="left"/>
      <protection locked="0"/>
    </xf>
    <xf numFmtId="0" fontId="7" fillId="0" borderId="0" xfId="3" applyFont="1" applyProtection="1">
      <protection locked="0"/>
    </xf>
    <xf numFmtId="0" fontId="5" fillId="0" borderId="0" xfId="3" applyFont="1" applyProtection="1">
      <protection locked="0"/>
    </xf>
    <xf numFmtId="0" fontId="10" fillId="6" borderId="13" xfId="0" applyFont="1" applyFill="1" applyBorder="1" applyProtection="1">
      <protection locked="0"/>
    </xf>
    <xf numFmtId="0" fontId="10" fillId="6" borderId="20" xfId="0" applyFont="1" applyFill="1" applyBorder="1" applyProtection="1">
      <protection locked="0"/>
    </xf>
    <xf numFmtId="0" fontId="10" fillId="6" borderId="8" xfId="0" applyFont="1" applyFill="1" applyBorder="1" applyProtection="1">
      <protection locked="0"/>
    </xf>
    <xf numFmtId="0" fontId="10" fillId="6" borderId="9" xfId="0" applyFont="1" applyFill="1" applyBorder="1" applyProtection="1">
      <protection locked="0"/>
    </xf>
    <xf numFmtId="0" fontId="16" fillId="0" borderId="0" xfId="0" applyFont="1" applyBorder="1" applyAlignment="1" applyProtection="1">
      <alignment vertical="center"/>
      <protection locked="0"/>
    </xf>
    <xf numFmtId="0" fontId="6" fillId="6" borderId="13" xfId="0" applyFont="1" applyFill="1" applyBorder="1" applyProtection="1">
      <protection locked="0"/>
    </xf>
    <xf numFmtId="0" fontId="24" fillId="0" borderId="0" xfId="0" applyFont="1" applyFill="1" applyBorder="1" applyAlignment="1" applyProtection="1">
      <protection locked="0"/>
    </xf>
    <xf numFmtId="0" fontId="7" fillId="0" borderId="0" xfId="0" applyFont="1" applyFill="1" applyAlignment="1" applyProtection="1">
      <alignment horizontal="left"/>
      <protection locked="0"/>
    </xf>
    <xf numFmtId="171" fontId="6" fillId="0" borderId="0" xfId="0" applyNumberFormat="1" applyFont="1" applyFill="1" applyBorder="1" applyAlignment="1" applyProtection="1">
      <alignment horizontal="center"/>
      <protection locked="0"/>
    </xf>
    <xf numFmtId="166" fontId="6" fillId="0" borderId="1" xfId="0" applyNumberFormat="1" applyFont="1" applyFill="1" applyBorder="1" applyProtection="1">
      <protection locked="0"/>
    </xf>
    <xf numFmtId="1" fontId="16" fillId="0" borderId="1" xfId="0" applyNumberFormat="1" applyFont="1" applyBorder="1" applyProtection="1"/>
    <xf numFmtId="1" fontId="16" fillId="0" borderId="0" xfId="0" applyNumberFormat="1" applyFont="1" applyBorder="1" applyProtection="1">
      <protection locked="0"/>
    </xf>
    <xf numFmtId="0" fontId="6" fillId="0" borderId="0" xfId="0" applyFont="1" applyFill="1" applyProtection="1">
      <protection locked="0"/>
    </xf>
    <xf numFmtId="0" fontId="6" fillId="0" borderId="0" xfId="0" applyFont="1" applyFill="1" applyProtection="1">
      <protection locked="0"/>
    </xf>
    <xf numFmtId="0" fontId="6" fillId="0" borderId="0" xfId="0" applyFont="1" applyFill="1" applyProtection="1">
      <protection locked="0"/>
    </xf>
    <xf numFmtId="1" fontId="20" fillId="0" borderId="0" xfId="0" applyNumberFormat="1" applyFont="1" applyBorder="1" applyAlignment="1" applyProtection="1">
      <alignment horizontal="center" vertical="center"/>
    </xf>
    <xf numFmtId="0" fontId="19" fillId="6" borderId="1" xfId="0" applyFont="1" applyFill="1" applyBorder="1"/>
    <xf numFmtId="0" fontId="51" fillId="0" borderId="0" xfId="0" applyFont="1"/>
    <xf numFmtId="165" fontId="19" fillId="6" borderId="1" xfId="0" applyNumberFormat="1" applyFont="1" applyFill="1" applyBorder="1"/>
    <xf numFmtId="0" fontId="51" fillId="0" borderId="0" xfId="0" applyFont="1" applyFill="1"/>
    <xf numFmtId="9" fontId="19" fillId="0" borderId="1" xfId="0" applyNumberFormat="1" applyFont="1" applyBorder="1" applyAlignment="1">
      <alignment horizontal="right"/>
    </xf>
    <xf numFmtId="0" fontId="19" fillId="0" borderId="0" xfId="0" applyFont="1"/>
    <xf numFmtId="165" fontId="19" fillId="0" borderId="0" xfId="0" applyNumberFormat="1" applyFont="1"/>
    <xf numFmtId="165" fontId="19" fillId="0" borderId="1" xfId="0" applyNumberFormat="1" applyFont="1" applyBorder="1"/>
    <xf numFmtId="165" fontId="51" fillId="5" borderId="1" xfId="0" applyNumberFormat="1" applyFont="1" applyFill="1" applyBorder="1"/>
    <xf numFmtId="0" fontId="19" fillId="6" borderId="0" xfId="0" applyFont="1" applyFill="1"/>
    <xf numFmtId="170" fontId="19" fillId="6" borderId="0" xfId="0" applyNumberFormat="1" applyFont="1" applyFill="1"/>
    <xf numFmtId="9" fontId="19" fillId="6" borderId="0" xfId="6" applyFont="1" applyFill="1" applyAlignment="1">
      <alignment horizontal="left"/>
    </xf>
    <xf numFmtId="9" fontId="19" fillId="0" borderId="0" xfId="6" applyFont="1"/>
    <xf numFmtId="170" fontId="19" fillId="0" borderId="0" xfId="0" applyNumberFormat="1" applyFont="1"/>
    <xf numFmtId="0" fontId="51" fillId="6" borderId="1" xfId="0" applyFont="1" applyFill="1" applyBorder="1"/>
    <xf numFmtId="165" fontId="51" fillId="6" borderId="1" xfId="0" applyNumberFormat="1" applyFont="1" applyFill="1" applyBorder="1"/>
    <xf numFmtId="9" fontId="51" fillId="5" borderId="1" xfId="0" applyNumberFormat="1" applyFont="1" applyFill="1" applyBorder="1" applyAlignment="1">
      <alignment horizontal="right"/>
    </xf>
    <xf numFmtId="0" fontId="19" fillId="5" borderId="0" xfId="0" applyFont="1" applyFill="1"/>
    <xf numFmtId="170" fontId="19" fillId="5" borderId="0" xfId="5" applyNumberFormat="1" applyFont="1" applyFill="1"/>
    <xf numFmtId="164" fontId="6" fillId="0" borderId="0" xfId="0" applyNumberFormat="1" applyFont="1" applyFill="1" applyProtection="1"/>
    <xf numFmtId="0" fontId="6" fillId="0" borderId="0" xfId="0" applyFont="1" applyFill="1" applyProtection="1">
      <protection locked="0"/>
    </xf>
    <xf numFmtId="0" fontId="7" fillId="0" borderId="4" xfId="0" applyFont="1" applyBorder="1" applyProtection="1">
      <protection locked="0"/>
    </xf>
    <xf numFmtId="0" fontId="6" fillId="6" borderId="0" xfId="0" applyFont="1" applyFill="1" applyAlignment="1" applyProtection="1">
      <protection locked="0"/>
    </xf>
    <xf numFmtId="0" fontId="6" fillId="6" borderId="0" xfId="0" applyFont="1" applyFill="1" applyProtection="1">
      <protection locked="0"/>
    </xf>
    <xf numFmtId="0" fontId="10" fillId="6" borderId="34" xfId="0" applyFont="1" applyFill="1" applyBorder="1" applyProtection="1">
      <protection locked="0"/>
    </xf>
    <xf numFmtId="0" fontId="10" fillId="6" borderId="35" xfId="0" applyFont="1" applyFill="1" applyBorder="1" applyProtection="1">
      <protection locked="0"/>
    </xf>
    <xf numFmtId="0" fontId="6" fillId="0" borderId="0" xfId="0" applyFont="1" applyFill="1" applyProtection="1">
      <protection locked="0"/>
    </xf>
    <xf numFmtId="0" fontId="16" fillId="0" borderId="0" xfId="0" applyFont="1" applyFill="1" applyProtection="1"/>
    <xf numFmtId="0" fontId="6" fillId="0" borderId="0" xfId="0" applyFont="1" applyProtection="1"/>
    <xf numFmtId="0" fontId="16" fillId="0" borderId="0" xfId="3" applyFont="1" applyProtection="1"/>
    <xf numFmtId="0" fontId="16" fillId="0" borderId="0" xfId="3" applyFont="1" applyBorder="1" applyProtection="1"/>
    <xf numFmtId="0" fontId="6" fillId="0" borderId="0" xfId="0" applyFont="1" applyFill="1" applyAlignment="1" applyProtection="1">
      <protection locked="0"/>
    </xf>
    <xf numFmtId="0" fontId="6" fillId="0" borderId="0" xfId="0" applyFont="1" applyFill="1" applyProtection="1">
      <protection locked="0"/>
    </xf>
    <xf numFmtId="0" fontId="5" fillId="0" borderId="0" xfId="0" applyFont="1" applyFill="1" applyAlignment="1" applyProtection="1">
      <alignment horizontal="left"/>
      <protection locked="0"/>
    </xf>
    <xf numFmtId="0" fontId="1" fillId="0" borderId="0" xfId="0" applyFont="1" applyFill="1" applyAlignment="1" applyProtection="1">
      <alignment horizontal="right" vertical="center" wrapText="1"/>
      <protection locked="0"/>
    </xf>
    <xf numFmtId="0" fontId="6" fillId="0" borderId="0" xfId="0" applyFont="1" applyFill="1" applyAlignment="1" applyProtection="1">
      <alignment horizontal="left"/>
      <protection locked="0"/>
    </xf>
    <xf numFmtId="0" fontId="16" fillId="0" borderId="0" xfId="0" applyFont="1" applyFill="1" applyBorder="1" applyAlignment="1" applyProtection="1">
      <alignment horizontal="left"/>
      <protection locked="0"/>
    </xf>
    <xf numFmtId="0" fontId="16" fillId="0" borderId="0" xfId="0" applyFont="1" applyFill="1" applyAlignment="1" applyProtection="1">
      <alignment horizontal="left"/>
      <protection locked="0"/>
    </xf>
    <xf numFmtId="0" fontId="6" fillId="0" borderId="0" xfId="0" applyFont="1" applyFill="1" applyBorder="1" applyAlignment="1" applyProtection="1">
      <alignment horizontal="center"/>
      <protection locked="0"/>
    </xf>
    <xf numFmtId="0" fontId="6" fillId="0" borderId="0" xfId="0" applyFont="1" applyFill="1" applyAlignment="1" applyProtection="1">
      <alignment horizontal="right"/>
      <protection locked="0"/>
    </xf>
    <xf numFmtId="0" fontId="6" fillId="0" borderId="0" xfId="0" applyFont="1" applyFill="1" applyBorder="1" applyAlignment="1" applyProtection="1">
      <alignment horizontal="right"/>
      <protection locked="0"/>
    </xf>
    <xf numFmtId="0" fontId="9" fillId="0" borderId="0" xfId="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0" borderId="0" xfId="0" applyFont="1" applyFill="1" applyBorder="1" applyProtection="1">
      <protection locked="0"/>
    </xf>
    <xf numFmtId="0" fontId="16" fillId="0" borderId="0" xfId="0" applyFont="1" applyFill="1" applyBorder="1" applyAlignment="1" applyProtection="1">
      <alignment horizontal="left" vertical="center"/>
      <protection locked="0"/>
    </xf>
    <xf numFmtId="0" fontId="6" fillId="0" borderId="13" xfId="0" applyFont="1" applyFill="1" applyBorder="1" applyAlignment="1" applyProtection="1">
      <alignment horizontal="center"/>
      <protection locked="0"/>
    </xf>
    <xf numFmtId="0" fontId="6" fillId="0" borderId="20" xfId="0" applyFont="1" applyFill="1" applyBorder="1" applyAlignment="1" applyProtection="1">
      <alignment horizontal="center"/>
      <protection locked="0"/>
    </xf>
    <xf numFmtId="0" fontId="6" fillId="0" borderId="11" xfId="0" applyFont="1" applyFill="1" applyBorder="1" applyAlignment="1" applyProtection="1">
      <alignment horizontal="center"/>
      <protection locked="0"/>
    </xf>
    <xf numFmtId="0" fontId="6" fillId="0" borderId="21" xfId="0" applyFont="1" applyFill="1" applyBorder="1" applyAlignment="1" applyProtection="1">
      <alignment horizontal="center"/>
      <protection locked="0"/>
    </xf>
    <xf numFmtId="0" fontId="6" fillId="0" borderId="6" xfId="0" applyFont="1" applyFill="1" applyBorder="1" applyAlignment="1" applyProtection="1">
      <alignment horizontal="center"/>
      <protection locked="0"/>
    </xf>
    <xf numFmtId="164" fontId="5" fillId="0" borderId="1" xfId="0" applyNumberFormat="1" applyFont="1" applyFill="1" applyBorder="1" applyAlignment="1" applyProtection="1">
      <alignment horizontal="center"/>
    </xf>
    <xf numFmtId="0" fontId="7" fillId="0" borderId="7" xfId="0" applyFont="1" applyFill="1" applyBorder="1" applyAlignment="1" applyProtection="1">
      <alignment horizontal="left"/>
      <protection locked="0"/>
    </xf>
    <xf numFmtId="0" fontId="16" fillId="0" borderId="7" xfId="0" applyFont="1" applyFill="1" applyBorder="1" applyAlignment="1" applyProtection="1">
      <alignment horizontal="left"/>
      <protection locked="0"/>
    </xf>
    <xf numFmtId="0" fontId="6" fillId="0" borderId="7" xfId="0" applyFont="1" applyFill="1" applyBorder="1" applyAlignment="1" applyProtection="1">
      <protection locked="0"/>
    </xf>
    <xf numFmtId="0" fontId="6" fillId="0" borderId="9" xfId="0" applyFont="1" applyFill="1" applyBorder="1" applyAlignment="1" applyProtection="1">
      <protection locked="0"/>
    </xf>
    <xf numFmtId="0" fontId="6" fillId="0" borderId="0" xfId="0" applyFont="1" applyFill="1" applyAlignment="1" applyProtection="1">
      <protection locked="0"/>
    </xf>
    <xf numFmtId="0" fontId="6" fillId="0" borderId="0" xfId="0" applyFont="1" applyFill="1" applyProtection="1">
      <protection locked="0"/>
    </xf>
    <xf numFmtId="0" fontId="6" fillId="0" borderId="0" xfId="0" applyFont="1" applyFill="1" applyBorder="1" applyAlignment="1" applyProtection="1">
      <protection locked="0"/>
    </xf>
    <xf numFmtId="0" fontId="16" fillId="0" borderId="0" xfId="0" applyFont="1" applyAlignment="1"/>
    <xf numFmtId="0" fontId="0" fillId="0" borderId="0" xfId="0" applyBorder="1" applyAlignment="1"/>
    <xf numFmtId="0" fontId="25" fillId="0" borderId="0" xfId="0" applyFont="1" applyFill="1" applyAlignment="1">
      <alignment horizontal="right"/>
    </xf>
    <xf numFmtId="0" fontId="26" fillId="0" borderId="0" xfId="0" applyFont="1" applyFill="1" applyAlignment="1"/>
    <xf numFmtId="164" fontId="16" fillId="0" borderId="0" xfId="0" applyNumberFormat="1" applyFont="1" applyBorder="1" applyAlignment="1">
      <alignment horizontal="center"/>
    </xf>
    <xf numFmtId="0" fontId="16" fillId="0" borderId="15" xfId="0" applyFont="1" applyBorder="1" applyAlignment="1"/>
    <xf numFmtId="0" fontId="0" fillId="0" borderId="4" xfId="0" applyBorder="1" applyAlignment="1"/>
    <xf numFmtId="0" fontId="0" fillId="0" borderId="16" xfId="0" applyBorder="1" applyAlignment="1"/>
    <xf numFmtId="0" fontId="16" fillId="6" borderId="29" xfId="0" applyFont="1" applyFill="1" applyBorder="1" applyAlignment="1"/>
    <xf numFmtId="0" fontId="16" fillId="6" borderId="30" xfId="0" applyFont="1" applyFill="1" applyBorder="1" applyAlignment="1"/>
    <xf numFmtId="0" fontId="16" fillId="6" borderId="31" xfId="0" applyFont="1" applyFill="1" applyBorder="1" applyAlignment="1"/>
    <xf numFmtId="0" fontId="16" fillId="0" borderId="10" xfId="3" applyFont="1" applyBorder="1" applyAlignment="1" applyProtection="1">
      <alignment horizontal="center"/>
      <protection locked="0"/>
    </xf>
    <xf numFmtId="0" fontId="16" fillId="0" borderId="0" xfId="3" applyFont="1" applyBorder="1" applyProtection="1">
      <protection locked="0"/>
    </xf>
    <xf numFmtId="0" fontId="27" fillId="6" borderId="0" xfId="3" applyFont="1" applyFill="1" applyAlignment="1" applyProtection="1">
      <protection locked="0"/>
    </xf>
    <xf numFmtId="49" fontId="16" fillId="0" borderId="10" xfId="3" applyNumberFormat="1" applyFont="1" applyBorder="1" applyProtection="1"/>
    <xf numFmtId="1" fontId="16" fillId="0" borderId="10" xfId="3" applyNumberFormat="1" applyFont="1" applyBorder="1" applyProtection="1"/>
    <xf numFmtId="1" fontId="16" fillId="0" borderId="10" xfId="3" applyNumberFormat="1" applyFont="1" applyBorder="1" applyAlignment="1" applyProtection="1">
      <alignment horizontal="center"/>
    </xf>
    <xf numFmtId="0" fontId="11" fillId="0" borderId="0" xfId="3" applyFont="1" applyProtection="1">
      <protection locked="0"/>
    </xf>
    <xf numFmtId="0" fontId="11" fillId="0" borderId="0" xfId="3" applyFont="1" applyBorder="1" applyAlignment="1" applyProtection="1"/>
    <xf numFmtId="0" fontId="11" fillId="0" borderId="0" xfId="3" applyFont="1" applyBorder="1" applyAlignment="1" applyProtection="1">
      <protection locked="0"/>
    </xf>
    <xf numFmtId="0" fontId="11" fillId="0" borderId="0" xfId="3" applyFont="1" applyAlignment="1" applyProtection="1">
      <protection locked="0"/>
    </xf>
    <xf numFmtId="0" fontId="6" fillId="0" borderId="0" xfId="3" applyFont="1" applyAlignment="1" applyProtection="1">
      <protection locked="0"/>
    </xf>
    <xf numFmtId="0" fontId="2" fillId="0" borderId="0" xfId="3" applyAlignment="1" applyProtection="1">
      <protection locked="0"/>
    </xf>
    <xf numFmtId="0" fontId="10" fillId="0" borderId="0" xfId="3" applyFont="1" applyBorder="1" applyAlignment="1" applyProtection="1">
      <alignment horizontal="center"/>
      <protection locked="0"/>
    </xf>
    <xf numFmtId="0" fontId="11" fillId="0" borderId="0" xfId="3" applyFont="1" applyAlignment="1" applyProtection="1">
      <protection locked="0"/>
    </xf>
    <xf numFmtId="0" fontId="11" fillId="0" borderId="0" xfId="3" applyFont="1" applyAlignment="1" applyProtection="1">
      <protection locked="0"/>
    </xf>
    <xf numFmtId="0" fontId="16" fillId="0" borderId="0" xfId="3" applyFont="1" applyBorder="1" applyAlignment="1" applyProtection="1">
      <alignment horizontal="center"/>
      <protection locked="0"/>
    </xf>
    <xf numFmtId="0" fontId="16" fillId="0" borderId="10" xfId="3" applyNumberFormat="1" applyFont="1" applyBorder="1" applyProtection="1"/>
    <xf numFmtId="168" fontId="16" fillId="0" borderId="0" xfId="3" applyNumberFormat="1" applyFont="1" applyBorder="1" applyAlignment="1" applyProtection="1">
      <alignment horizontal="left"/>
    </xf>
    <xf numFmtId="0" fontId="20" fillId="0" borderId="0" xfId="0" applyNumberFormat="1" applyFont="1" applyBorder="1" applyAlignment="1" applyProtection="1">
      <alignment horizontal="center" vertical="center"/>
    </xf>
    <xf numFmtId="0" fontId="6" fillId="0" borderId="0" xfId="0" applyFont="1" applyBorder="1" applyAlignment="1" applyProtection="1">
      <protection locked="0"/>
    </xf>
    <xf numFmtId="0" fontId="6" fillId="0" borderId="0" xfId="0" applyFont="1" applyFill="1" applyAlignment="1" applyProtection="1">
      <alignment horizontal="left"/>
      <protection locked="0"/>
    </xf>
    <xf numFmtId="1" fontId="11" fillId="0" borderId="10" xfId="3" applyNumberFormat="1" applyFont="1" applyBorder="1" applyAlignment="1" applyProtection="1">
      <alignment horizontal="center"/>
      <protection locked="0"/>
    </xf>
    <xf numFmtId="0" fontId="6" fillId="0" borderId="0" xfId="0" applyFont="1" applyBorder="1" applyProtection="1"/>
    <xf numFmtId="0" fontId="0" fillId="0" borderId="0" xfId="0" applyBorder="1" applyAlignment="1" applyProtection="1">
      <protection locked="0"/>
    </xf>
    <xf numFmtId="0" fontId="11" fillId="0" borderId="0" xfId="3" applyFont="1" applyAlignment="1" applyProtection="1">
      <alignment horizontal="right"/>
      <protection locked="0"/>
    </xf>
    <xf numFmtId="0" fontId="2" fillId="0" borderId="10" xfId="3" applyBorder="1" applyAlignment="1">
      <alignment horizontal="center"/>
    </xf>
    <xf numFmtId="0" fontId="31" fillId="0" borderId="0" xfId="3" applyFont="1" applyAlignment="1" applyProtection="1">
      <alignment horizontal="center"/>
      <protection locked="0"/>
    </xf>
    <xf numFmtId="0" fontId="11" fillId="0" borderId="0" xfId="3" quotePrefix="1" applyNumberFormat="1" applyFont="1" applyAlignment="1" applyProtection="1">
      <alignment horizontal="right"/>
      <protection locked="0"/>
    </xf>
    <xf numFmtId="0" fontId="16" fillId="0" borderId="0" xfId="3" applyFont="1" applyFill="1" applyProtection="1">
      <protection locked="0"/>
    </xf>
    <xf numFmtId="0" fontId="16" fillId="0" borderId="1" xfId="3" applyFont="1" applyBorder="1" applyProtection="1"/>
    <xf numFmtId="0" fontId="11" fillId="0" borderId="0" xfId="3" quotePrefix="1" applyFont="1" applyAlignment="1" applyProtection="1">
      <alignment horizontal="right"/>
      <protection locked="0"/>
    </xf>
    <xf numFmtId="0" fontId="53" fillId="0" borderId="0" xfId="3" applyFont="1" applyProtection="1">
      <protection locked="0"/>
    </xf>
    <xf numFmtId="0" fontId="7" fillId="0" borderId="0" xfId="3" applyFont="1" applyAlignment="1" applyProtection="1">
      <alignment horizontal="left"/>
      <protection locked="0"/>
    </xf>
    <xf numFmtId="0" fontId="2" fillId="0" borderId="10" xfId="3" applyNumberFormat="1" applyBorder="1" applyAlignment="1">
      <alignment horizontal="left"/>
    </xf>
    <xf numFmtId="0" fontId="16" fillId="0" borderId="10" xfId="3" applyNumberFormat="1" applyFont="1" applyBorder="1" applyAlignment="1" applyProtection="1">
      <alignment horizontal="left"/>
    </xf>
    <xf numFmtId="1" fontId="16" fillId="0" borderId="1" xfId="3" applyNumberFormat="1" applyFont="1" applyBorder="1" applyProtection="1"/>
    <xf numFmtId="0" fontId="6" fillId="0" borderId="0" xfId="0" applyFont="1" applyFill="1" applyAlignment="1" applyProtection="1">
      <protection locked="0"/>
    </xf>
    <xf numFmtId="0" fontId="6" fillId="0" borderId="0" xfId="0" applyFont="1" applyFill="1" applyProtection="1">
      <protection locked="0"/>
    </xf>
    <xf numFmtId="0" fontId="6" fillId="0" borderId="0" xfId="0" applyFont="1" applyFill="1" applyAlignment="1" applyProtection="1">
      <alignment horizontal="left"/>
      <protection locked="0"/>
    </xf>
    <xf numFmtId="0" fontId="6" fillId="0" borderId="0" xfId="3" applyFont="1" applyFill="1"/>
    <xf numFmtId="0" fontId="6" fillId="0" borderId="3" xfId="3" applyFont="1" applyFill="1" applyBorder="1" applyAlignment="1">
      <alignment horizontal="right"/>
    </xf>
    <xf numFmtId="1" fontId="16" fillId="0" borderId="1" xfId="3" applyNumberFormat="1" applyFont="1" applyFill="1" applyBorder="1" applyAlignment="1">
      <alignment horizontal="center"/>
    </xf>
    <xf numFmtId="0" fontId="6" fillId="0" borderId="0" xfId="3" applyFont="1" applyFill="1" applyBorder="1"/>
    <xf numFmtId="0" fontId="8" fillId="0" borderId="0" xfId="3" applyFont="1" applyFill="1" applyBorder="1" applyAlignment="1">
      <alignment wrapText="1"/>
    </xf>
    <xf numFmtId="0" fontId="5" fillId="0" borderId="0" xfId="3" applyFont="1" applyFill="1"/>
    <xf numFmtId="0" fontId="13" fillId="0" borderId="0" xfId="3" applyFont="1" applyFill="1" applyAlignment="1">
      <alignment horizontal="right"/>
    </xf>
    <xf numFmtId="165" fontId="6" fillId="0" borderId="2" xfId="3" applyNumberFormat="1" applyFont="1" applyFill="1" applyBorder="1" applyProtection="1">
      <protection locked="0"/>
    </xf>
    <xf numFmtId="0" fontId="6" fillId="0" borderId="0" xfId="3" applyFont="1" applyFill="1" applyBorder="1" applyAlignment="1">
      <alignment wrapText="1"/>
    </xf>
    <xf numFmtId="164" fontId="6" fillId="0" borderId="0" xfId="3" applyNumberFormat="1" applyFont="1" applyFill="1"/>
    <xf numFmtId="0" fontId="13" fillId="0" borderId="0" xfId="3" applyFont="1" applyFill="1" applyProtection="1"/>
    <xf numFmtId="0" fontId="6" fillId="0" borderId="0" xfId="3" applyFont="1" applyFill="1" applyAlignment="1" applyProtection="1">
      <alignment horizontal="right"/>
    </xf>
    <xf numFmtId="164" fontId="6" fillId="0" borderId="4" xfId="3" applyNumberFormat="1" applyFont="1" applyFill="1" applyBorder="1" applyProtection="1"/>
    <xf numFmtId="0" fontId="12" fillId="0" borderId="0" xfId="3" applyFont="1" applyFill="1" applyBorder="1" applyAlignment="1">
      <alignment wrapText="1"/>
    </xf>
    <xf numFmtId="165" fontId="6" fillId="0" borderId="5" xfId="3" applyNumberFormat="1" applyFont="1" applyFill="1" applyBorder="1" applyProtection="1">
      <protection locked="0"/>
    </xf>
    <xf numFmtId="0" fontId="6" fillId="0" borderId="0" xfId="3" applyFont="1" applyFill="1" applyAlignment="1"/>
    <xf numFmtId="9" fontId="7" fillId="0" borderId="2" xfId="3" applyNumberFormat="1" applyFont="1" applyFill="1" applyBorder="1" applyAlignment="1">
      <alignment horizontal="center"/>
    </xf>
    <xf numFmtId="0" fontId="6" fillId="0" borderId="0" xfId="3" applyFont="1" applyFill="1" applyBorder="1" applyAlignment="1">
      <alignment horizontal="left" wrapText="1"/>
    </xf>
    <xf numFmtId="0" fontId="5" fillId="0" borderId="0" xfId="3" applyFont="1" applyFill="1" applyAlignment="1">
      <alignment wrapText="1"/>
    </xf>
    <xf numFmtId="1" fontId="5" fillId="0" borderId="1" xfId="3" applyNumberFormat="1" applyFont="1" applyFill="1" applyBorder="1" applyAlignment="1" applyProtection="1">
      <alignment horizontal="center" wrapText="1"/>
    </xf>
    <xf numFmtId="0" fontId="16" fillId="0" borderId="0" xfId="3" applyFont="1" applyFill="1"/>
    <xf numFmtId="0" fontId="6" fillId="0" borderId="0" xfId="3" applyFont="1" applyFill="1" applyAlignment="1">
      <alignment horizontal="right"/>
    </xf>
    <xf numFmtId="0" fontId="6" fillId="0" borderId="0" xfId="3" applyFont="1" applyFill="1" applyProtection="1"/>
    <xf numFmtId="0" fontId="6" fillId="0" borderId="0" xfId="3" applyFont="1" applyFill="1" applyAlignment="1" applyProtection="1">
      <alignment wrapText="1"/>
    </xf>
    <xf numFmtId="9" fontId="6" fillId="0" borderId="0" xfId="3" applyNumberFormat="1" applyFont="1" applyFill="1"/>
    <xf numFmtId="0" fontId="6" fillId="0" borderId="0" xfId="3" applyFont="1" applyFill="1" applyAlignment="1" applyProtection="1">
      <alignment horizontal="right" wrapText="1"/>
    </xf>
    <xf numFmtId="0" fontId="6" fillId="0" borderId="0" xfId="3" applyFont="1" applyFill="1" applyAlignment="1" applyProtection="1">
      <alignment horizontal="center" wrapText="1"/>
    </xf>
    <xf numFmtId="0" fontId="12" fillId="0" borderId="0" xfId="3" applyFont="1" applyFill="1" applyAlignment="1">
      <alignment wrapText="1"/>
    </xf>
    <xf numFmtId="164" fontId="6" fillId="0" borderId="0" xfId="3" applyNumberFormat="1" applyFont="1" applyFill="1" applyBorder="1" applyAlignment="1">
      <alignment wrapText="1"/>
    </xf>
    <xf numFmtId="0" fontId="8" fillId="0" borderId="0" xfId="3" applyFont="1" applyFill="1" applyAlignment="1">
      <alignment wrapText="1"/>
    </xf>
    <xf numFmtId="0" fontId="6" fillId="0" borderId="0" xfId="3" applyFont="1" applyFill="1" applyBorder="1" applyAlignment="1" applyProtection="1">
      <alignment horizontal="left" wrapText="1"/>
      <protection locked="0"/>
    </xf>
    <xf numFmtId="0" fontId="6" fillId="0" borderId="0" xfId="3" applyFont="1" applyFill="1" applyBorder="1" applyAlignment="1" applyProtection="1">
      <alignment horizontal="right"/>
    </xf>
    <xf numFmtId="0" fontId="6" fillId="0" borderId="0" xfId="3" applyFont="1" applyFill="1" applyBorder="1" applyAlignment="1" applyProtection="1">
      <protection locked="0"/>
    </xf>
    <xf numFmtId="0" fontId="8" fillId="0" borderId="0" xfId="3" applyFont="1" applyFill="1" applyBorder="1" applyAlignment="1" applyProtection="1">
      <alignment horizontal="left" vertical="top" wrapText="1"/>
      <protection locked="0"/>
    </xf>
    <xf numFmtId="0" fontId="7" fillId="0" borderId="0" xfId="3" applyFont="1" applyFill="1"/>
    <xf numFmtId="0" fontId="6" fillId="0" borderId="0" xfId="3" applyFont="1" applyFill="1" applyAlignment="1">
      <alignment horizontal="left" vertical="center"/>
    </xf>
    <xf numFmtId="0" fontId="6" fillId="0" borderId="0" xfId="3" applyFont="1" applyFill="1" applyBorder="1" applyAlignment="1">
      <alignment horizontal="left" vertical="center"/>
    </xf>
    <xf numFmtId="164" fontId="6" fillId="0" borderId="10" xfId="3" applyNumberFormat="1" applyFont="1" applyFill="1" applyBorder="1" applyProtection="1"/>
    <xf numFmtId="0" fontId="6" fillId="0" borderId="0" xfId="3" applyFont="1" applyFill="1" applyBorder="1" applyAlignment="1">
      <alignment horizontal="right"/>
    </xf>
    <xf numFmtId="14" fontId="6" fillId="0" borderId="0" xfId="3" applyNumberFormat="1" applyFont="1" applyFill="1" applyBorder="1" applyProtection="1"/>
    <xf numFmtId="0" fontId="2" fillId="0" borderId="0" xfId="3" applyAlignment="1">
      <alignment horizontal="left"/>
    </xf>
    <xf numFmtId="164" fontId="6" fillId="0" borderId="0" xfId="3" applyNumberFormat="1" applyFont="1" applyFill="1" applyBorder="1" applyAlignment="1" applyProtection="1"/>
    <xf numFmtId="0" fontId="6" fillId="0" borderId="0" xfId="3" applyFont="1" applyFill="1" applyBorder="1" applyAlignment="1"/>
    <xf numFmtId="164" fontId="6" fillId="0" borderId="0" xfId="3" applyNumberFormat="1" applyFont="1" applyFill="1" applyBorder="1" applyAlignment="1"/>
    <xf numFmtId="172" fontId="5" fillId="0" borderId="0" xfId="3" applyNumberFormat="1" applyFont="1" applyFill="1" applyBorder="1" applyAlignment="1" applyProtection="1"/>
    <xf numFmtId="0" fontId="7" fillId="0" borderId="0" xfId="3" applyFont="1" applyFill="1" applyBorder="1" applyAlignment="1"/>
    <xf numFmtId="0" fontId="6" fillId="0" borderId="0" xfId="0" applyFont="1" applyFill="1" applyProtection="1">
      <protection locked="0"/>
    </xf>
    <xf numFmtId="0" fontId="6" fillId="0" borderId="0" xfId="0" applyFont="1" applyFill="1" applyProtection="1">
      <protection locked="0"/>
    </xf>
    <xf numFmtId="0" fontId="16" fillId="0" borderId="0" xfId="0" applyFont="1" applyFill="1" applyBorder="1" applyAlignment="1" applyProtection="1">
      <protection locked="0"/>
    </xf>
    <xf numFmtId="1" fontId="16" fillId="0" borderId="0" xfId="0" applyNumberFormat="1" applyFont="1" applyFill="1" applyBorder="1" applyAlignment="1" applyProtection="1">
      <alignment horizontal="center"/>
    </xf>
    <xf numFmtId="0" fontId="16" fillId="0" borderId="0" xfId="0" applyFont="1" applyFill="1" applyBorder="1" applyProtection="1"/>
    <xf numFmtId="0" fontId="16" fillId="0" borderId="0" xfId="0" applyFont="1" applyFill="1" applyBorder="1" applyProtection="1">
      <protection locked="0"/>
    </xf>
    <xf numFmtId="0" fontId="16" fillId="4" borderId="0" xfId="0" applyFont="1" applyFill="1" applyBorder="1" applyProtection="1">
      <protection locked="0"/>
    </xf>
    <xf numFmtId="0" fontId="7" fillId="0" borderId="0" xfId="0" applyFont="1" applyBorder="1" applyProtection="1">
      <protection locked="0"/>
    </xf>
    <xf numFmtId="0" fontId="16" fillId="0" borderId="10" xfId="0" applyFont="1" applyBorder="1"/>
    <xf numFmtId="0" fontId="16" fillId="0" borderId="4" xfId="0" applyFont="1" applyBorder="1"/>
    <xf numFmtId="0" fontId="16" fillId="0" borderId="0" xfId="0" applyFont="1" applyBorder="1"/>
    <xf numFmtId="0" fontId="16" fillId="0" borderId="0" xfId="0" applyFont="1" applyBorder="1" applyAlignment="1">
      <alignment wrapText="1"/>
    </xf>
    <xf numFmtId="0" fontId="16" fillId="0" borderId="6" xfId="0" applyFont="1" applyBorder="1"/>
    <xf numFmtId="0" fontId="16" fillId="0" borderId="0" xfId="0" applyFont="1" applyAlignment="1">
      <alignment wrapText="1"/>
    </xf>
    <xf numFmtId="0" fontId="6" fillId="0" borderId="0" xfId="0" applyFont="1" applyFill="1" applyProtection="1">
      <protection locked="0"/>
    </xf>
    <xf numFmtId="0" fontId="6" fillId="0" borderId="0" xfId="0" applyFont="1" applyFill="1" applyAlignment="1" applyProtection="1">
      <alignment horizontal="left"/>
      <protection locked="0"/>
    </xf>
    <xf numFmtId="0" fontId="6" fillId="0" borderId="3" xfId="0" applyFont="1" applyBorder="1" applyAlignment="1">
      <alignment horizontal="right"/>
    </xf>
    <xf numFmtId="0" fontId="6" fillId="0" borderId="0" xfId="0" applyFont="1"/>
    <xf numFmtId="9" fontId="5" fillId="0" borderId="5" xfId="3" applyNumberFormat="1" applyFont="1" applyFill="1" applyBorder="1" applyAlignment="1" applyProtection="1">
      <alignment horizontal="center"/>
    </xf>
    <xf numFmtId="0" fontId="6" fillId="0" borderId="0" xfId="3" applyFont="1" applyFill="1" applyBorder="1" applyAlignment="1" applyProtection="1">
      <alignment horizontal="left" wrapText="1"/>
    </xf>
    <xf numFmtId="0" fontId="14" fillId="0" borderId="0" xfId="3" applyFont="1" applyFill="1" applyAlignment="1" applyProtection="1">
      <alignment wrapText="1"/>
    </xf>
    <xf numFmtId="0" fontId="16" fillId="0" borderId="0" xfId="0" applyFont="1" applyProtection="1"/>
    <xf numFmtId="0" fontId="14" fillId="0" borderId="0" xfId="0" applyFont="1" applyAlignment="1" applyProtection="1">
      <alignment wrapText="1"/>
    </xf>
    <xf numFmtId="0" fontId="13" fillId="0" borderId="0" xfId="3" applyFont="1" applyFill="1" applyAlignment="1" applyProtection="1">
      <alignment horizontal="right"/>
    </xf>
    <xf numFmtId="9" fontId="5" fillId="0" borderId="0" xfId="3" applyNumberFormat="1" applyFont="1" applyFill="1" applyBorder="1" applyAlignment="1" applyProtection="1">
      <alignment wrapText="1"/>
    </xf>
    <xf numFmtId="9" fontId="6" fillId="0" borderId="0" xfId="3" applyNumberFormat="1" applyFont="1" applyFill="1" applyAlignment="1" applyProtection="1">
      <alignment wrapText="1"/>
    </xf>
    <xf numFmtId="0" fontId="15" fillId="0" borderId="0" xfId="3" applyFont="1" applyFill="1" applyAlignment="1" applyProtection="1">
      <alignment wrapText="1"/>
    </xf>
    <xf numFmtId="0" fontId="6" fillId="0" borderId="0" xfId="0" applyFont="1" applyAlignment="1">
      <alignment horizontal="left" vertical="center"/>
    </xf>
    <xf numFmtId="0" fontId="6" fillId="0" borderId="20" xfId="0" applyFont="1" applyBorder="1" applyAlignment="1">
      <alignment horizontal="left" vertical="center"/>
    </xf>
    <xf numFmtId="164" fontId="6" fillId="0" borderId="1" xfId="0" applyNumberFormat="1" applyFont="1" applyBorder="1"/>
    <xf numFmtId="0" fontId="6" fillId="0" borderId="13" xfId="0" applyFont="1" applyBorder="1" applyAlignment="1">
      <alignment horizontal="left" wrapText="1"/>
    </xf>
    <xf numFmtId="164" fontId="6" fillId="0" borderId="1" xfId="0" applyNumberFormat="1" applyFont="1" applyBorder="1" applyProtection="1">
      <protection locked="0"/>
    </xf>
    <xf numFmtId="0" fontId="0" fillId="0" borderId="0" xfId="0" applyAlignment="1">
      <alignment horizontal="left"/>
    </xf>
    <xf numFmtId="164" fontId="54" fillId="0" borderId="1" xfId="0" applyNumberFormat="1" applyFont="1" applyBorder="1"/>
    <xf numFmtId="164" fontId="6" fillId="0" borderId="4" xfId="0" applyNumberFormat="1" applyFont="1" applyBorder="1"/>
    <xf numFmtId="0" fontId="6" fillId="0" borderId="0" xfId="0" applyFont="1" applyAlignment="1">
      <alignment horizontal="center" wrapText="1"/>
    </xf>
    <xf numFmtId="164" fontId="6" fillId="0" borderId="6" xfId="0" applyNumberFormat="1" applyFont="1" applyBorder="1"/>
    <xf numFmtId="164" fontId="6" fillId="0" borderId="0" xfId="0" applyNumberFormat="1" applyFont="1"/>
    <xf numFmtId="172" fontId="6" fillId="0" borderId="1" xfId="0" applyNumberFormat="1" applyFont="1" applyBorder="1"/>
    <xf numFmtId="172" fontId="6" fillId="0" borderId="1" xfId="0" applyNumberFormat="1" applyFont="1" applyBorder="1" applyProtection="1">
      <protection locked="0"/>
    </xf>
    <xf numFmtId="164" fontId="5" fillId="0" borderId="1" xfId="0" applyNumberFormat="1" applyFont="1" applyBorder="1"/>
    <xf numFmtId="172" fontId="5" fillId="0" borderId="1" xfId="0" applyNumberFormat="1" applyFont="1" applyBorder="1"/>
    <xf numFmtId="0" fontId="24" fillId="0" borderId="0" xfId="0" applyFont="1" applyBorder="1" applyAlignment="1" applyProtection="1">
      <alignment horizontal="left"/>
      <protection locked="0"/>
    </xf>
    <xf numFmtId="0" fontId="17" fillId="0" borderId="0" xfId="0" applyFont="1" applyBorder="1" applyAlignment="1" applyProtection="1">
      <alignment horizontal="left"/>
      <protection locked="0"/>
    </xf>
    <xf numFmtId="49" fontId="16" fillId="0" borderId="0" xfId="0" applyNumberFormat="1" applyFont="1" applyBorder="1" applyAlignment="1" applyProtection="1">
      <alignment horizontal="left"/>
    </xf>
    <xf numFmtId="0" fontId="16" fillId="0" borderId="0" xfId="0" applyFont="1" applyBorder="1" applyAlignment="1" applyProtection="1">
      <alignment horizontal="left"/>
    </xf>
    <xf numFmtId="0" fontId="16" fillId="0" borderId="0" xfId="0" applyFont="1" applyBorder="1" applyAlignment="1" applyProtection="1">
      <alignment horizontal="left" vertical="center"/>
      <protection locked="0"/>
    </xf>
    <xf numFmtId="0" fontId="42" fillId="6" borderId="0" xfId="0" applyFont="1" applyFill="1" applyBorder="1" applyAlignment="1" applyProtection="1">
      <alignment horizontal="left" vertical="center" wrapText="1"/>
      <protection locked="0"/>
    </xf>
    <xf numFmtId="0" fontId="7" fillId="0" borderId="0" xfId="0" applyFont="1" applyBorder="1" applyAlignment="1" applyProtection="1">
      <alignment horizontal="center" wrapText="1"/>
      <protection locked="0"/>
    </xf>
    <xf numFmtId="0" fontId="16" fillId="0" borderId="0" xfId="0" applyFont="1" applyFill="1" applyAlignment="1" applyProtection="1">
      <alignment wrapText="1"/>
    </xf>
    <xf numFmtId="0" fontId="6" fillId="0" borderId="0" xfId="0" applyFont="1" applyFill="1" applyAlignment="1" applyProtection="1">
      <alignment wrapText="1"/>
    </xf>
    <xf numFmtId="0" fontId="44" fillId="6" borderId="0" xfId="0" applyFont="1" applyFill="1" applyAlignment="1" applyProtection="1">
      <alignment horizontal="center"/>
      <protection locked="0"/>
    </xf>
    <xf numFmtId="0" fontId="6" fillId="0" borderId="0" xfId="0" applyFont="1" applyAlignment="1">
      <alignment horizontal="center"/>
    </xf>
    <xf numFmtId="0" fontId="6" fillId="0" borderId="20" xfId="0" applyFont="1" applyBorder="1" applyAlignment="1">
      <alignment horizontal="center"/>
    </xf>
    <xf numFmtId="1" fontId="16" fillId="0" borderId="1" xfId="0" applyNumberFormat="1" applyFont="1" applyBorder="1" applyAlignment="1">
      <alignment horizontal="center"/>
    </xf>
    <xf numFmtId="0" fontId="44" fillId="6" borderId="0" xfId="0" applyFont="1" applyFill="1" applyBorder="1" applyAlignment="1" applyProtection="1">
      <alignment horizontal="center"/>
      <protection locked="0"/>
    </xf>
    <xf numFmtId="0" fontId="24" fillId="0" borderId="0" xfId="0" applyFont="1" applyFill="1" applyBorder="1" applyAlignment="1" applyProtection="1">
      <alignment horizontal="center"/>
      <protection locked="0"/>
    </xf>
    <xf numFmtId="0" fontId="16" fillId="0" borderId="0" xfId="0" applyFont="1" applyAlignment="1">
      <alignment wrapText="1"/>
    </xf>
    <xf numFmtId="0" fontId="16" fillId="0" borderId="0" xfId="0" applyFont="1" applyAlignment="1">
      <alignment horizontal="left" wrapText="1"/>
    </xf>
    <xf numFmtId="0" fontId="6" fillId="0" borderId="0" xfId="0" applyFont="1" applyFill="1" applyAlignment="1" applyProtection="1">
      <protection locked="0"/>
    </xf>
    <xf numFmtId="0" fontId="6" fillId="0" borderId="0" xfId="0" applyFont="1" applyFill="1" applyProtection="1">
      <protection locked="0"/>
    </xf>
    <xf numFmtId="49" fontId="6" fillId="0" borderId="1" xfId="0" applyNumberFormat="1" applyFont="1" applyFill="1" applyBorder="1" applyAlignment="1" applyProtection="1">
      <alignment horizontal="center"/>
      <protection locked="0"/>
    </xf>
    <xf numFmtId="0" fontId="5" fillId="0" borderId="0" xfId="0" applyFont="1" applyFill="1" applyAlignment="1" applyProtection="1">
      <alignment horizontal="left"/>
      <protection locked="0"/>
    </xf>
    <xf numFmtId="0" fontId="6" fillId="0" borderId="0" xfId="0" applyFont="1" applyFill="1" applyBorder="1" applyAlignment="1" applyProtection="1">
      <protection locked="0"/>
    </xf>
    <xf numFmtId="0" fontId="6" fillId="0" borderId="10" xfId="0" applyFont="1" applyFill="1" applyBorder="1" applyAlignment="1" applyProtection="1">
      <alignment horizontal="left" wrapText="1"/>
      <protection locked="0"/>
    </xf>
    <xf numFmtId="0" fontId="0" fillId="0" borderId="10" xfId="0" applyBorder="1" applyAlignment="1" applyProtection="1">
      <alignment horizontal="left" wrapText="1"/>
      <protection locked="0"/>
    </xf>
    <xf numFmtId="49" fontId="6" fillId="0" borderId="15" xfId="0" applyNumberFormat="1" applyFont="1" applyFill="1" applyBorder="1" applyAlignment="1" applyProtection="1">
      <alignment horizontal="center"/>
      <protection locked="0"/>
    </xf>
    <xf numFmtId="49" fontId="6" fillId="0" borderId="16" xfId="0" applyNumberFormat="1" applyFont="1" applyFill="1" applyBorder="1" applyAlignment="1" applyProtection="1">
      <alignment horizontal="center"/>
      <protection locked="0"/>
    </xf>
    <xf numFmtId="0" fontId="6" fillId="5" borderId="0" xfId="0" applyFont="1" applyFill="1" applyBorder="1" applyAlignment="1" applyProtection="1">
      <alignment horizontal="left" vertical="top" wrapText="1"/>
      <protection locked="0"/>
    </xf>
    <xf numFmtId="0" fontId="0" fillId="0" borderId="0" xfId="0" applyAlignment="1">
      <alignment horizontal="left" vertical="top" wrapText="1"/>
    </xf>
    <xf numFmtId="0" fontId="1" fillId="0" borderId="0" xfId="0" applyFont="1" applyFill="1" applyAlignment="1" applyProtection="1">
      <alignment horizontal="right" vertical="center" wrapText="1"/>
      <protection locked="0"/>
    </xf>
    <xf numFmtId="0" fontId="0" fillId="0" borderId="0" xfId="0" applyAlignment="1">
      <alignment horizontal="right" vertical="center" wrapText="1"/>
    </xf>
    <xf numFmtId="0" fontId="0" fillId="0" borderId="20" xfId="0" applyBorder="1" applyAlignment="1">
      <alignment horizontal="right" vertical="center" wrapText="1"/>
    </xf>
    <xf numFmtId="0" fontId="5" fillId="0" borderId="0" xfId="0" applyFont="1" applyFill="1" applyBorder="1" applyAlignment="1" applyProtection="1">
      <alignment horizontal="left"/>
    </xf>
    <xf numFmtId="0" fontId="3" fillId="0" borderId="0" xfId="0" applyFont="1" applyBorder="1" applyAlignment="1">
      <alignment horizontal="left"/>
    </xf>
    <xf numFmtId="0" fontId="0" fillId="0" borderId="0" xfId="0" applyBorder="1" applyAlignment="1">
      <alignment horizontal="left"/>
    </xf>
    <xf numFmtId="0" fontId="16" fillId="0" borderId="0" xfId="0" applyFont="1" applyFill="1" applyBorder="1" applyAlignment="1" applyProtection="1">
      <alignment horizontal="right" wrapText="1"/>
      <protection locked="0"/>
    </xf>
    <xf numFmtId="0" fontId="19" fillId="0" borderId="0" xfId="0" applyFont="1" applyAlignment="1">
      <alignment horizontal="right" wrapText="1"/>
    </xf>
    <xf numFmtId="167" fontId="6" fillId="0" borderId="15" xfId="0" applyNumberFormat="1" applyFont="1" applyFill="1" applyBorder="1" applyAlignment="1" applyProtection="1">
      <alignment horizontal="left"/>
      <protection locked="0"/>
    </xf>
    <xf numFmtId="0" fontId="0" fillId="0" borderId="16" xfId="0" applyBorder="1" applyAlignment="1" applyProtection="1">
      <alignment horizontal="left"/>
      <protection locked="0"/>
    </xf>
    <xf numFmtId="164" fontId="6" fillId="0" borderId="10" xfId="0" applyNumberFormat="1" applyFont="1" applyFill="1" applyBorder="1" applyAlignment="1" applyProtection="1">
      <alignment horizontal="left"/>
      <protection locked="0"/>
    </xf>
    <xf numFmtId="0" fontId="0" fillId="0" borderId="10" xfId="0" applyBorder="1" applyAlignment="1" applyProtection="1">
      <alignment horizontal="left"/>
      <protection locked="0"/>
    </xf>
    <xf numFmtId="0" fontId="6" fillId="0" borderId="15" xfId="0" applyFont="1" applyFill="1" applyBorder="1" applyAlignment="1" applyProtection="1">
      <alignment horizontal="left"/>
      <protection locked="0"/>
    </xf>
    <xf numFmtId="0" fontId="0" fillId="0" borderId="4" xfId="0" applyBorder="1" applyAlignment="1" applyProtection="1">
      <alignment horizontal="left"/>
      <protection locked="0"/>
    </xf>
    <xf numFmtId="168" fontId="6" fillId="0" borderId="15" xfId="0" applyNumberFormat="1" applyFont="1" applyFill="1" applyBorder="1" applyAlignment="1" applyProtection="1">
      <alignment horizontal="left"/>
      <protection locked="0"/>
    </xf>
    <xf numFmtId="0" fontId="6" fillId="0" borderId="15" xfId="0" applyFont="1" applyFill="1" applyBorder="1" applyAlignment="1" applyProtection="1">
      <alignment horizontal="left" wrapText="1"/>
      <protection locked="0"/>
    </xf>
    <xf numFmtId="0" fontId="6" fillId="0" borderId="4" xfId="0" applyFont="1" applyFill="1" applyBorder="1" applyAlignment="1" applyProtection="1">
      <alignment horizontal="left" wrapText="1"/>
      <protection locked="0"/>
    </xf>
    <xf numFmtId="0" fontId="6" fillId="0" borderId="16" xfId="0" applyFont="1" applyFill="1" applyBorder="1" applyAlignment="1" applyProtection="1">
      <alignment horizontal="left" wrapText="1"/>
      <protection locked="0"/>
    </xf>
    <xf numFmtId="1" fontId="6" fillId="0" borderId="15" xfId="0" applyNumberFormat="1" applyFont="1" applyFill="1" applyBorder="1" applyAlignment="1" applyProtection="1">
      <alignment horizontal="center"/>
      <protection locked="0"/>
    </xf>
    <xf numFmtId="1" fontId="0" fillId="0" borderId="16" xfId="0" applyNumberFormat="1" applyBorder="1" applyAlignment="1" applyProtection="1">
      <alignment horizontal="center"/>
      <protection locked="0"/>
    </xf>
    <xf numFmtId="0" fontId="6" fillId="0" borderId="1" xfId="3" applyFont="1" applyBorder="1" applyAlignment="1" applyProtection="1">
      <protection locked="0"/>
    </xf>
    <xf numFmtId="165" fontId="16" fillId="0" borderId="1" xfId="3" applyNumberFormat="1" applyFont="1" applyBorder="1" applyAlignment="1" applyProtection="1">
      <alignment horizontal="center"/>
      <protection locked="0"/>
    </xf>
    <xf numFmtId="165" fontId="35" fillId="0" borderId="6" xfId="3" applyNumberFormat="1" applyFont="1" applyBorder="1" applyAlignment="1"/>
    <xf numFmtId="0" fontId="37" fillId="4" borderId="0" xfId="3" applyFont="1" applyFill="1" applyAlignment="1">
      <alignment horizontal="center"/>
    </xf>
    <xf numFmtId="165" fontId="37" fillId="4" borderId="0" xfId="3" applyNumberFormat="1" applyFont="1" applyFill="1" applyAlignment="1" applyProtection="1">
      <alignment horizontal="center"/>
    </xf>
    <xf numFmtId="165" fontId="11" fillId="5" borderId="17" xfId="3" applyNumberFormat="1" applyFont="1" applyFill="1" applyBorder="1" applyAlignment="1" applyProtection="1">
      <alignment horizontal="center"/>
    </xf>
    <xf numFmtId="165" fontId="11" fillId="5" borderId="19" xfId="3" applyNumberFormat="1" applyFont="1" applyFill="1" applyBorder="1" applyAlignment="1" applyProtection="1">
      <alignment horizontal="center"/>
    </xf>
    <xf numFmtId="0" fontId="16" fillId="0" borderId="1" xfId="3" applyFont="1" applyBorder="1" applyAlignment="1"/>
    <xf numFmtId="164" fontId="16" fillId="0" borderId="1" xfId="3" applyNumberFormat="1" applyFont="1" applyBorder="1" applyAlignment="1" applyProtection="1">
      <alignment horizontal="center"/>
      <protection locked="0"/>
    </xf>
    <xf numFmtId="0" fontId="30" fillId="0" borderId="0" xfId="3" applyFont="1" applyAlignment="1"/>
    <xf numFmtId="0" fontId="16" fillId="0" borderId="0" xfId="3" applyFont="1" applyAlignment="1"/>
    <xf numFmtId="0" fontId="11" fillId="0" borderId="17" xfId="3" applyFont="1" applyBorder="1" applyAlignment="1">
      <alignment horizontal="center"/>
    </xf>
    <xf numFmtId="0" fontId="11" fillId="0" borderId="18" xfId="3" applyFont="1" applyBorder="1" applyAlignment="1">
      <alignment horizontal="center"/>
    </xf>
    <xf numFmtId="0" fontId="11" fillId="0" borderId="19" xfId="3" applyFont="1" applyBorder="1" applyAlignment="1">
      <alignment horizontal="center"/>
    </xf>
    <xf numFmtId="0" fontId="6" fillId="0" borderId="1" xfId="3" applyFont="1" applyBorder="1" applyAlignment="1"/>
    <xf numFmtId="1" fontId="35" fillId="0" borderId="4" xfId="3" applyNumberFormat="1" applyFont="1" applyBorder="1" applyAlignment="1" applyProtection="1">
      <alignment horizontal="center"/>
    </xf>
    <xf numFmtId="0" fontId="16" fillId="0" borderId="1" xfId="3" applyFont="1" applyBorder="1" applyAlignment="1">
      <alignment wrapText="1"/>
    </xf>
    <xf numFmtId="0" fontId="10" fillId="0" borderId="18" xfId="3" applyFont="1" applyBorder="1" applyAlignment="1">
      <alignment horizontal="center"/>
    </xf>
    <xf numFmtId="0" fontId="10" fillId="0" borderId="19" xfId="3" applyFont="1" applyBorder="1" applyAlignment="1">
      <alignment horizontal="center"/>
    </xf>
    <xf numFmtId="1" fontId="35" fillId="0" borderId="6" xfId="3" applyNumberFormat="1" applyFont="1" applyBorder="1" applyAlignment="1" applyProtection="1">
      <alignment horizontal="center"/>
    </xf>
    <xf numFmtId="0" fontId="30" fillId="0" borderId="0" xfId="3" applyFont="1" applyAlignment="1">
      <alignment wrapText="1"/>
    </xf>
    <xf numFmtId="0" fontId="2" fillId="0" borderId="0" xfId="3" applyAlignment="1">
      <alignment wrapText="1"/>
    </xf>
    <xf numFmtId="0" fontId="16" fillId="0" borderId="15" xfId="3" applyFont="1" applyBorder="1" applyAlignment="1">
      <alignment wrapText="1"/>
    </xf>
    <xf numFmtId="0" fontId="16" fillId="0" borderId="4" xfId="3" applyFont="1" applyBorder="1" applyAlignment="1">
      <alignment wrapText="1"/>
    </xf>
    <xf numFmtId="0" fontId="16" fillId="0" borderId="16" xfId="3" applyFont="1" applyBorder="1" applyAlignment="1">
      <alignment wrapText="1"/>
    </xf>
    <xf numFmtId="0" fontId="11" fillId="0" borderId="17" xfId="3" applyFont="1" applyBorder="1" applyAlignment="1">
      <alignment horizontal="center" vertical="center" wrapText="1"/>
    </xf>
    <xf numFmtId="0" fontId="11" fillId="0" borderId="18" xfId="3" applyFont="1" applyBorder="1" applyAlignment="1">
      <alignment horizontal="center" vertical="center" wrapText="1"/>
    </xf>
    <xf numFmtId="0" fontId="11" fillId="0" borderId="19" xfId="3" applyFont="1" applyBorder="1" applyAlignment="1">
      <alignment horizontal="center" vertical="center" wrapText="1"/>
    </xf>
    <xf numFmtId="165" fontId="11" fillId="5" borderId="22" xfId="3" applyNumberFormat="1" applyFont="1" applyFill="1" applyBorder="1" applyAlignment="1" applyProtection="1">
      <alignment horizontal="center"/>
    </xf>
    <xf numFmtId="165" fontId="11" fillId="5" borderId="23" xfId="3" applyNumberFormat="1" applyFont="1" applyFill="1" applyBorder="1" applyAlignment="1" applyProtection="1">
      <alignment horizontal="center"/>
    </xf>
    <xf numFmtId="0" fontId="2" fillId="0" borderId="0" xfId="3" applyAlignment="1"/>
    <xf numFmtId="0" fontId="2" fillId="0" borderId="18" xfId="3" applyBorder="1" applyAlignment="1">
      <alignment horizontal="center" vertical="center" wrapText="1"/>
    </xf>
    <xf numFmtId="0" fontId="2" fillId="0" borderId="19" xfId="3" applyBorder="1" applyAlignment="1">
      <alignment horizontal="center" vertical="center" wrapText="1"/>
    </xf>
    <xf numFmtId="1" fontId="16" fillId="0" borderId="1" xfId="3" applyNumberFormat="1" applyFont="1" applyBorder="1" applyAlignment="1" applyProtection="1">
      <alignment horizontal="center"/>
      <protection locked="0"/>
    </xf>
    <xf numFmtId="0" fontId="16" fillId="0" borderId="30" xfId="3" applyFont="1" applyBorder="1" applyAlignment="1">
      <alignment horizontal="center"/>
    </xf>
    <xf numFmtId="0" fontId="11" fillId="0" borderId="24" xfId="3" applyFont="1" applyBorder="1" applyAlignment="1"/>
    <xf numFmtId="0" fontId="11" fillId="0" borderId="22" xfId="3" applyFont="1" applyBorder="1" applyAlignment="1"/>
    <xf numFmtId="165" fontId="11" fillId="6" borderId="22" xfId="3" applyNumberFormat="1" applyFont="1" applyFill="1" applyBorder="1" applyAlignment="1" applyProtection="1"/>
    <xf numFmtId="165" fontId="11" fillId="6" borderId="23" xfId="3" applyNumberFormat="1" applyFont="1" applyFill="1" applyBorder="1" applyAlignment="1" applyProtection="1"/>
    <xf numFmtId="1" fontId="16" fillId="0" borderId="15" xfId="3" applyNumberFormat="1" applyFont="1" applyBorder="1" applyAlignment="1">
      <alignment horizontal="center"/>
    </xf>
    <xf numFmtId="1" fontId="16" fillId="0" borderId="4" xfId="3" applyNumberFormat="1" applyFont="1" applyBorder="1" applyAlignment="1">
      <alignment horizontal="center"/>
    </xf>
    <xf numFmtId="1" fontId="16" fillId="0" borderId="16" xfId="3" applyNumberFormat="1" applyFont="1" applyBorder="1" applyAlignment="1">
      <alignment horizontal="center"/>
    </xf>
    <xf numFmtId="0" fontId="16" fillId="0" borderId="0" xfId="3" applyFont="1" applyAlignment="1">
      <alignment horizontal="right"/>
    </xf>
    <xf numFmtId="169" fontId="16" fillId="0" borderId="1" xfId="4" applyNumberFormat="1" applyFont="1" applyBorder="1" applyAlignment="1" applyProtection="1">
      <alignment horizontal="center"/>
      <protection locked="0"/>
    </xf>
    <xf numFmtId="0" fontId="16" fillId="0" borderId="1" xfId="3" applyFont="1" applyBorder="1" applyAlignment="1">
      <alignment horizontal="center"/>
    </xf>
    <xf numFmtId="0" fontId="2" fillId="0" borderId="1" xfId="3" applyFont="1" applyBorder="1" applyAlignment="1">
      <alignment horizontal="center"/>
    </xf>
    <xf numFmtId="0" fontId="20" fillId="0" borderId="0" xfId="3" applyFont="1" applyAlignment="1"/>
    <xf numFmtId="0" fontId="6" fillId="0" borderId="0" xfId="0" applyFont="1" applyAlignment="1" applyProtection="1">
      <alignment wrapText="1"/>
      <protection locked="0"/>
    </xf>
    <xf numFmtId="0" fontId="6" fillId="6" borderId="13" xfId="0" applyFont="1" applyFill="1" applyBorder="1" applyAlignment="1" applyProtection="1">
      <alignment vertical="top" wrapText="1"/>
      <protection locked="0"/>
    </xf>
    <xf numFmtId="0" fontId="6" fillId="6" borderId="0" xfId="0" applyFont="1" applyFill="1" applyBorder="1" applyAlignment="1" applyProtection="1">
      <alignment vertical="top" wrapText="1"/>
      <protection locked="0"/>
    </xf>
    <xf numFmtId="0" fontId="6" fillId="6" borderId="20" xfId="0" applyFont="1" applyFill="1" applyBorder="1" applyAlignment="1" applyProtection="1">
      <alignment vertical="top" wrapText="1"/>
      <protection locked="0"/>
    </xf>
    <xf numFmtId="0" fontId="6" fillId="0" borderId="0" xfId="0" applyFont="1" applyAlignment="1" applyProtection="1">
      <protection locked="0"/>
    </xf>
    <xf numFmtId="0" fontId="5" fillId="6" borderId="33" xfId="0" applyFont="1" applyFill="1" applyBorder="1" applyAlignment="1" applyProtection="1">
      <protection locked="0"/>
    </xf>
    <xf numFmtId="0" fontId="5" fillId="6" borderId="34" xfId="0" applyFont="1" applyFill="1" applyBorder="1" applyAlignment="1" applyProtection="1">
      <protection locked="0"/>
    </xf>
    <xf numFmtId="0" fontId="6" fillId="6" borderId="12" xfId="0" applyFont="1" applyFill="1" applyBorder="1" applyAlignment="1" applyProtection="1">
      <protection locked="0"/>
    </xf>
    <xf numFmtId="0" fontId="5" fillId="0" borderId="0" xfId="0" applyFont="1" applyAlignment="1" applyProtection="1">
      <protection locked="0"/>
    </xf>
    <xf numFmtId="0" fontId="6" fillId="0" borderId="10" xfId="0" applyFont="1" applyBorder="1" applyAlignment="1" applyProtection="1">
      <alignment horizontal="left"/>
      <protection locked="0"/>
    </xf>
    <xf numFmtId="164" fontId="6" fillId="0" borderId="10" xfId="0" applyNumberFormat="1" applyFont="1" applyBorder="1" applyAlignment="1" applyProtection="1">
      <alignment horizontal="left"/>
      <protection locked="0"/>
    </xf>
    <xf numFmtId="164" fontId="0" fillId="0" borderId="10" xfId="0" applyNumberFormat="1" applyBorder="1" applyAlignment="1" applyProtection="1">
      <alignment horizontal="left"/>
      <protection locked="0"/>
    </xf>
    <xf numFmtId="0" fontId="19" fillId="6" borderId="15" xfId="3" applyFont="1" applyFill="1" applyBorder="1" applyAlignment="1" applyProtection="1">
      <alignment horizontal="left" vertical="top" wrapText="1"/>
      <protection locked="0"/>
    </xf>
    <xf numFmtId="0" fontId="19" fillId="0" borderId="4" xfId="3" applyFont="1" applyBorder="1" applyAlignment="1" applyProtection="1">
      <alignment horizontal="left" vertical="top" wrapText="1"/>
      <protection locked="0"/>
    </xf>
    <xf numFmtId="0" fontId="19" fillId="0" borderId="16" xfId="3" applyFont="1" applyBorder="1" applyAlignment="1" applyProtection="1">
      <alignment horizontal="left" vertical="top" wrapText="1"/>
      <protection locked="0"/>
    </xf>
    <xf numFmtId="1" fontId="16" fillId="0" borderId="15" xfId="0" applyNumberFormat="1" applyFont="1" applyBorder="1" applyAlignment="1" applyProtection="1">
      <alignment horizontal="center"/>
    </xf>
    <xf numFmtId="1" fontId="16" fillId="0" borderId="16" xfId="0" applyNumberFormat="1" applyFont="1" applyBorder="1" applyAlignment="1" applyProtection="1">
      <alignment horizontal="center"/>
    </xf>
    <xf numFmtId="0" fontId="6" fillId="0" borderId="6" xfId="0" applyFont="1" applyBorder="1" applyAlignment="1" applyProtection="1">
      <protection locked="0"/>
    </xf>
    <xf numFmtId="0" fontId="6" fillId="0" borderId="0" xfId="0" applyFont="1" applyBorder="1" applyAlignment="1" applyProtection="1">
      <protection locked="0"/>
    </xf>
    <xf numFmtId="0" fontId="23" fillId="0" borderId="0" xfId="0" applyFont="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5" fillId="0" borderId="0" xfId="0" applyFont="1" applyBorder="1" applyAlignment="1" applyProtection="1">
      <protection locked="0"/>
    </xf>
    <xf numFmtId="0" fontId="16" fillId="0" borderId="0" xfId="3" applyFont="1" applyAlignment="1" applyProtection="1">
      <alignment wrapText="1"/>
      <protection locked="0"/>
    </xf>
    <xf numFmtId="0" fontId="16" fillId="0" borderId="0" xfId="3" applyFont="1" applyFill="1" applyAlignment="1" applyProtection="1">
      <protection locked="0"/>
    </xf>
    <xf numFmtId="0" fontId="16" fillId="0" borderId="0" xfId="3" applyFont="1" applyAlignment="1" applyProtection="1">
      <protection locked="0"/>
    </xf>
    <xf numFmtId="0" fontId="43" fillId="0" borderId="0" xfId="3" applyFont="1" applyAlignment="1" applyProtection="1">
      <alignment wrapText="1"/>
      <protection locked="0"/>
    </xf>
    <xf numFmtId="0" fontId="48" fillId="4" borderId="0" xfId="3" applyFont="1" applyFill="1" applyAlignment="1" applyProtection="1">
      <protection locked="0"/>
    </xf>
    <xf numFmtId="0" fontId="49" fillId="4" borderId="0" xfId="3" applyFont="1" applyFill="1" applyAlignment="1" applyProtection="1">
      <protection locked="0"/>
    </xf>
    <xf numFmtId="1" fontId="16" fillId="0" borderId="7" xfId="3" applyNumberFormat="1" applyFont="1" applyBorder="1" applyAlignment="1" applyProtection="1">
      <alignment horizontal="center"/>
    </xf>
    <xf numFmtId="0" fontId="17" fillId="0" borderId="7" xfId="3" applyFont="1" applyBorder="1" applyAlignment="1" applyProtection="1">
      <alignment horizontal="left" vertical="center"/>
      <protection locked="0"/>
    </xf>
    <xf numFmtId="0" fontId="6" fillId="0" borderId="7" xfId="3" applyFont="1" applyBorder="1" applyAlignment="1" applyProtection="1">
      <alignment horizontal="left"/>
      <protection locked="0"/>
    </xf>
    <xf numFmtId="1" fontId="16" fillId="0" borderId="15" xfId="3" applyNumberFormat="1" applyFont="1" applyBorder="1" applyAlignment="1" applyProtection="1">
      <alignment horizontal="center"/>
    </xf>
    <xf numFmtId="1" fontId="16" fillId="0" borderId="16" xfId="3" applyNumberFormat="1" applyFont="1" applyBorder="1" applyAlignment="1" applyProtection="1">
      <alignment horizontal="center"/>
    </xf>
    <xf numFmtId="0" fontId="20" fillId="0" borderId="0" xfId="3" applyFont="1" applyAlignment="1" applyProtection="1">
      <protection locked="0"/>
    </xf>
    <xf numFmtId="0" fontId="16" fillId="0" borderId="0" xfId="3" applyFont="1" applyAlignment="1" applyProtection="1">
      <alignment horizontal="left" vertical="center"/>
      <protection locked="0"/>
    </xf>
    <xf numFmtId="0" fontId="27" fillId="2" borderId="6" xfId="0" applyFont="1" applyFill="1" applyBorder="1" applyAlignment="1">
      <alignment horizontal="center"/>
    </xf>
    <xf numFmtId="165" fontId="6" fillId="0" borderId="15" xfId="0" applyNumberFormat="1" applyFont="1" applyBorder="1" applyAlignment="1" applyProtection="1">
      <alignment horizontal="center"/>
      <protection locked="0"/>
    </xf>
    <xf numFmtId="165" fontId="6" fillId="0" borderId="16" xfId="0" applyNumberFormat="1" applyFont="1" applyBorder="1" applyAlignment="1" applyProtection="1">
      <alignment horizontal="center"/>
      <protection locked="0"/>
    </xf>
    <xf numFmtId="164" fontId="6" fillId="6" borderId="29" xfId="0" applyNumberFormat="1" applyFont="1" applyFill="1" applyBorder="1" applyAlignment="1" applyProtection="1">
      <alignment horizontal="center"/>
      <protection locked="0"/>
    </xf>
    <xf numFmtId="164" fontId="6" fillId="6" borderId="31" xfId="0" applyNumberFormat="1" applyFont="1" applyFill="1" applyBorder="1" applyAlignment="1" applyProtection="1">
      <alignment horizontal="center"/>
      <protection locked="0"/>
    </xf>
    <xf numFmtId="0" fontId="16" fillId="0" borderId="15" xfId="0" applyFont="1" applyBorder="1" applyAlignment="1"/>
    <xf numFmtId="0" fontId="16" fillId="0" borderId="4" xfId="0" applyFont="1" applyBorder="1" applyAlignment="1"/>
    <xf numFmtId="0" fontId="16" fillId="0" borderId="16" xfId="0" applyFont="1" applyBorder="1" applyAlignment="1"/>
    <xf numFmtId="0" fontId="0" fillId="0" borderId="4" xfId="0" applyBorder="1" applyAlignment="1"/>
    <xf numFmtId="0" fontId="0" fillId="0" borderId="16" xfId="0" applyBorder="1" applyAlignment="1"/>
    <xf numFmtId="0" fontId="16" fillId="0" borderId="29" xfId="0" applyFont="1" applyBorder="1" applyAlignment="1">
      <alignment horizontal="left" wrapText="1"/>
    </xf>
    <xf numFmtId="0" fontId="16" fillId="0" borderId="30" xfId="0" applyFont="1" applyBorder="1" applyAlignment="1">
      <alignment horizontal="left" wrapText="1"/>
    </xf>
    <xf numFmtId="0" fontId="16" fillId="0" borderId="31" xfId="0" applyFont="1" applyBorder="1" applyAlignment="1">
      <alignment horizontal="left" wrapText="1"/>
    </xf>
    <xf numFmtId="165" fontId="6" fillId="0" borderId="29" xfId="0" applyNumberFormat="1" applyFont="1" applyBorder="1" applyAlignment="1" applyProtection="1">
      <alignment horizontal="center"/>
      <protection locked="0"/>
    </xf>
    <xf numFmtId="165" fontId="6" fillId="0" borderId="31" xfId="0" applyNumberFormat="1" applyFont="1" applyBorder="1" applyAlignment="1" applyProtection="1">
      <alignment horizontal="center"/>
      <protection locked="0"/>
    </xf>
    <xf numFmtId="0" fontId="16" fillId="0" borderId="36" xfId="0" applyFont="1" applyBorder="1" applyAlignment="1"/>
    <xf numFmtId="0" fontId="16" fillId="0" borderId="38" xfId="0" applyFont="1" applyBorder="1" applyAlignment="1"/>
    <xf numFmtId="0" fontId="16" fillId="0" borderId="37" xfId="0" applyFont="1" applyBorder="1" applyAlignment="1"/>
    <xf numFmtId="164" fontId="6" fillId="0" borderId="36" xfId="0" applyNumberFormat="1" applyFont="1" applyBorder="1" applyAlignment="1" applyProtection="1">
      <alignment horizontal="center"/>
      <protection locked="0"/>
    </xf>
    <xf numFmtId="164" fontId="6" fillId="0" borderId="37" xfId="0" applyNumberFormat="1" applyFont="1" applyBorder="1" applyAlignment="1" applyProtection="1">
      <alignment horizontal="center"/>
      <protection locked="0"/>
    </xf>
    <xf numFmtId="164" fontId="6" fillId="0" borderId="15" xfId="0" applyNumberFormat="1" applyFont="1" applyBorder="1" applyAlignment="1" applyProtection="1">
      <alignment horizontal="center"/>
      <protection locked="0"/>
    </xf>
    <xf numFmtId="164" fontId="6" fillId="0" borderId="16" xfId="0" applyNumberFormat="1" applyFont="1" applyBorder="1" applyAlignment="1" applyProtection="1">
      <alignment horizontal="center"/>
      <protection locked="0"/>
    </xf>
    <xf numFmtId="0" fontId="7" fillId="0" borderId="0" xfId="0" applyFont="1" applyFill="1" applyBorder="1" applyAlignment="1">
      <alignment vertical="top" wrapText="1"/>
    </xf>
    <xf numFmtId="0" fontId="3" fillId="0" borderId="0" xfId="0" applyFont="1" applyAlignment="1">
      <alignment vertical="top" wrapText="1"/>
    </xf>
    <xf numFmtId="0" fontId="0" fillId="0" borderId="38" xfId="0" applyBorder="1" applyAlignment="1"/>
    <xf numFmtId="0" fontId="0" fillId="0" borderId="37" xfId="0" applyBorder="1" applyAlignment="1"/>
    <xf numFmtId="164" fontId="0" fillId="0" borderId="37" xfId="0" applyNumberFormat="1" applyBorder="1" applyAlignment="1" applyProtection="1">
      <alignment horizontal="center"/>
      <protection locked="0"/>
    </xf>
    <xf numFmtId="0" fontId="27" fillId="2" borderId="4" xfId="0" applyFont="1" applyFill="1" applyBorder="1" applyAlignment="1">
      <alignment horizontal="center"/>
    </xf>
    <xf numFmtId="0" fontId="27" fillId="2" borderId="10" xfId="0" applyFont="1" applyFill="1" applyBorder="1" applyAlignment="1">
      <alignment horizontal="center"/>
    </xf>
    <xf numFmtId="0" fontId="11" fillId="3" borderId="15" xfId="0" applyFont="1" applyFill="1" applyBorder="1" applyAlignment="1">
      <alignment horizontal="left"/>
    </xf>
    <xf numFmtId="0" fontId="11" fillId="3" borderId="4" xfId="0" applyFont="1" applyFill="1" applyBorder="1" applyAlignment="1">
      <alignment horizontal="left"/>
    </xf>
    <xf numFmtId="0" fontId="11" fillId="3" borderId="16" xfId="0" applyFont="1" applyFill="1" applyBorder="1" applyAlignment="1">
      <alignment horizontal="left"/>
    </xf>
    <xf numFmtId="165" fontId="10" fillId="6" borderId="15" xfId="0" applyNumberFormat="1" applyFont="1" applyFill="1" applyBorder="1" applyAlignment="1" applyProtection="1">
      <alignment horizontal="center"/>
    </xf>
    <xf numFmtId="165" fontId="10" fillId="6" borderId="16" xfId="0" applyNumberFormat="1" applyFont="1" applyFill="1" applyBorder="1" applyAlignment="1" applyProtection="1">
      <alignment horizontal="center"/>
    </xf>
    <xf numFmtId="165" fontId="6" fillId="0" borderId="8" xfId="0" applyNumberFormat="1" applyFont="1" applyBorder="1" applyAlignment="1" applyProtection="1">
      <alignment horizontal="center"/>
      <protection locked="0"/>
    </xf>
    <xf numFmtId="165" fontId="6" fillId="0" borderId="9" xfId="0" applyNumberFormat="1" applyFont="1" applyBorder="1" applyAlignment="1" applyProtection="1">
      <alignment horizontal="center"/>
      <protection locked="0"/>
    </xf>
    <xf numFmtId="164" fontId="21" fillId="0" borderId="16" xfId="0" applyNumberFormat="1" applyFont="1" applyBorder="1" applyAlignment="1" applyProtection="1">
      <alignment horizontal="center"/>
      <protection locked="0"/>
    </xf>
    <xf numFmtId="0" fontId="16" fillId="6" borderId="29" xfId="0" applyFont="1" applyFill="1" applyBorder="1" applyAlignment="1"/>
    <xf numFmtId="0" fontId="16" fillId="6" borderId="30" xfId="0" applyFont="1" applyFill="1" applyBorder="1" applyAlignment="1"/>
    <xf numFmtId="0" fontId="16" fillId="6" borderId="31" xfId="0" applyFont="1" applyFill="1" applyBorder="1" applyAlignment="1"/>
    <xf numFmtId="0" fontId="0" fillId="6" borderId="30" xfId="0" applyFill="1" applyBorder="1" applyAlignment="1"/>
    <xf numFmtId="0" fontId="0" fillId="6" borderId="31" xfId="0" applyFill="1" applyBorder="1" applyAlignment="1"/>
    <xf numFmtId="0" fontId="6" fillId="0" borderId="0" xfId="0" applyFont="1" applyAlignment="1">
      <alignment vertical="center" wrapText="1"/>
    </xf>
    <xf numFmtId="0" fontId="2" fillId="0" borderId="0" xfId="0" applyFont="1" applyAlignment="1">
      <alignment vertical="center" wrapText="1"/>
    </xf>
    <xf numFmtId="164" fontId="16" fillId="0" borderId="0" xfId="0" applyNumberFormat="1" applyFont="1" applyBorder="1" applyAlignment="1">
      <alignment horizontal="center"/>
    </xf>
    <xf numFmtId="165" fontId="6" fillId="0" borderId="36" xfId="0" applyNumberFormat="1" applyFont="1" applyBorder="1" applyAlignment="1" applyProtection="1">
      <alignment horizontal="center"/>
      <protection locked="0"/>
    </xf>
    <xf numFmtId="165" fontId="6" fillId="0" borderId="37" xfId="0" applyNumberFormat="1" applyFont="1" applyBorder="1" applyAlignment="1" applyProtection="1">
      <alignment horizontal="center"/>
      <protection locked="0"/>
    </xf>
    <xf numFmtId="0" fontId="16" fillId="0" borderId="15" xfId="0" applyFont="1" applyFill="1" applyBorder="1" applyAlignment="1">
      <alignment wrapText="1"/>
    </xf>
    <xf numFmtId="0" fontId="16" fillId="0" borderId="4" xfId="0" applyFont="1" applyFill="1" applyBorder="1" applyAlignment="1">
      <alignment wrapText="1"/>
    </xf>
    <xf numFmtId="0" fontId="16" fillId="0" borderId="16" xfId="0" applyFont="1" applyFill="1" applyBorder="1" applyAlignment="1">
      <alignment wrapText="1"/>
    </xf>
    <xf numFmtId="165" fontId="6" fillId="6" borderId="15" xfId="0" applyNumberFormat="1" applyFont="1" applyFill="1" applyBorder="1" applyAlignment="1" applyProtection="1">
      <alignment horizontal="center"/>
    </xf>
    <xf numFmtId="165" fontId="6" fillId="6" borderId="16" xfId="0" applyNumberFormat="1" applyFont="1" applyFill="1" applyBorder="1" applyAlignment="1" applyProtection="1">
      <alignment horizontal="center"/>
    </xf>
    <xf numFmtId="164" fontId="47" fillId="3" borderId="25" xfId="0" applyNumberFormat="1" applyFont="1" applyFill="1" applyBorder="1" applyAlignment="1">
      <alignment horizontal="center" wrapText="1"/>
    </xf>
    <xf numFmtId="0" fontId="47" fillId="3" borderId="26" xfId="0" applyFont="1" applyFill="1" applyBorder="1" applyAlignment="1">
      <alignment wrapText="1"/>
    </xf>
    <xf numFmtId="0" fontId="25" fillId="0" borderId="0" xfId="0" applyFont="1" applyFill="1" applyAlignment="1">
      <alignment horizontal="right"/>
    </xf>
    <xf numFmtId="0" fontId="26" fillId="0" borderId="0" xfId="0" applyFont="1" applyFill="1" applyAlignment="1"/>
    <xf numFmtId="0" fontId="26" fillId="0" borderId="14" xfId="0" applyFont="1" applyFill="1" applyBorder="1" applyAlignment="1"/>
    <xf numFmtId="165" fontId="6" fillId="0" borderId="17" xfId="0" applyNumberFormat="1" applyFont="1" applyBorder="1" applyAlignment="1">
      <alignment horizontal="center"/>
    </xf>
    <xf numFmtId="165" fontId="6" fillId="0" borderId="40" xfId="0" applyNumberFormat="1" applyFont="1" applyBorder="1" applyAlignment="1">
      <alignment horizontal="center"/>
    </xf>
    <xf numFmtId="0" fontId="27" fillId="2" borderId="0" xfId="0" applyFont="1" applyFill="1" applyAlignment="1">
      <alignment horizontal="center" vertical="center" wrapText="1"/>
    </xf>
    <xf numFmtId="0" fontId="10" fillId="0" borderId="0" xfId="0" applyFont="1" applyAlignment="1">
      <alignment horizontal="center" vertical="center" wrapText="1"/>
    </xf>
    <xf numFmtId="0" fontId="10" fillId="0" borderId="20" xfId="0" applyFont="1" applyBorder="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center" vertical="center" wrapText="1"/>
    </xf>
    <xf numFmtId="165" fontId="5" fillId="0" borderId="11" xfId="0" applyNumberFormat="1" applyFont="1" applyBorder="1" applyAlignment="1">
      <alignment horizontal="center" vertical="center"/>
    </xf>
    <xf numFmtId="165" fontId="21" fillId="0" borderId="39" xfId="0" applyNumberFormat="1" applyFont="1" applyBorder="1" applyAlignment="1">
      <alignment horizontal="center" vertical="center"/>
    </xf>
    <xf numFmtId="165" fontId="21" fillId="0" borderId="8" xfId="0" applyNumberFormat="1" applyFont="1" applyBorder="1" applyAlignment="1">
      <alignment horizontal="center" vertical="center"/>
    </xf>
    <xf numFmtId="165" fontId="21" fillId="0" borderId="28" xfId="0" applyNumberFormat="1" applyFont="1" applyBorder="1" applyAlignment="1">
      <alignment horizontal="center" vertical="center"/>
    </xf>
    <xf numFmtId="165" fontId="47" fillId="3" borderId="26" xfId="0" applyNumberFormat="1" applyFont="1" applyFill="1" applyBorder="1" applyAlignment="1">
      <alignment horizontal="center" vertical="center"/>
    </xf>
    <xf numFmtId="165" fontId="47" fillId="3" borderId="27" xfId="0" applyNumberFormat="1" applyFont="1" applyFill="1" applyBorder="1" applyAlignment="1">
      <alignment horizontal="center" vertical="center"/>
    </xf>
    <xf numFmtId="0" fontId="16" fillId="0" borderId="0" xfId="0" applyFont="1" applyAlignment="1"/>
    <xf numFmtId="1" fontId="16" fillId="0" borderId="15" xfId="0" applyNumberFormat="1" applyFont="1" applyBorder="1" applyAlignment="1">
      <alignment horizontal="center"/>
    </xf>
    <xf numFmtId="1" fontId="16" fillId="0" borderId="16" xfId="0" applyNumberFormat="1" applyFont="1" applyBorder="1" applyAlignment="1">
      <alignment horizontal="center"/>
    </xf>
    <xf numFmtId="0" fontId="16" fillId="0" borderId="15" xfId="0" applyFont="1" applyBorder="1" applyAlignment="1" applyProtection="1">
      <protection locked="0"/>
    </xf>
    <xf numFmtId="0" fontId="16" fillId="0" borderId="4" xfId="0" applyFont="1" applyBorder="1" applyAlignment="1" applyProtection="1">
      <protection locked="0"/>
    </xf>
    <xf numFmtId="0" fontId="16" fillId="0" borderId="16" xfId="0" applyFont="1" applyBorder="1" applyAlignment="1" applyProtection="1">
      <protection locked="0"/>
    </xf>
    <xf numFmtId="3" fontId="6" fillId="0" borderId="15" xfId="0" applyNumberFormat="1" applyFont="1" applyBorder="1" applyAlignment="1" applyProtection="1">
      <alignment horizontal="center"/>
      <protection locked="0"/>
    </xf>
    <xf numFmtId="3" fontId="6" fillId="0" borderId="41" xfId="0" applyNumberFormat="1" applyFont="1" applyBorder="1" applyAlignment="1" applyProtection="1">
      <alignment horizontal="center"/>
      <protection locked="0"/>
    </xf>
    <xf numFmtId="0" fontId="35" fillId="4" borderId="42" xfId="0" applyFont="1" applyFill="1" applyBorder="1" applyAlignment="1">
      <alignment wrapText="1"/>
    </xf>
    <xf numFmtId="0" fontId="35" fillId="4" borderId="30" xfId="0" applyFont="1" applyFill="1" applyBorder="1" applyAlignment="1">
      <alignment wrapText="1"/>
    </xf>
    <xf numFmtId="0" fontId="35" fillId="4" borderId="43" xfId="0" applyFont="1" applyFill="1" applyBorder="1" applyAlignment="1">
      <alignment wrapText="1"/>
    </xf>
    <xf numFmtId="164" fontId="16" fillId="2" borderId="32" xfId="0" applyNumberFormat="1" applyFont="1" applyFill="1" applyBorder="1" applyAlignment="1" applyProtection="1">
      <alignment horizontal="center"/>
    </xf>
    <xf numFmtId="164" fontId="16" fillId="2" borderId="41" xfId="0" applyNumberFormat="1" applyFont="1" applyFill="1" applyBorder="1" applyAlignment="1" applyProtection="1">
      <alignment horizontal="center"/>
    </xf>
    <xf numFmtId="0" fontId="16" fillId="0" borderId="36" xfId="0" applyFont="1" applyBorder="1" applyAlignment="1" applyProtection="1">
      <protection locked="0"/>
    </xf>
    <xf numFmtId="0" fontId="21" fillId="0" borderId="38" xfId="0" applyFont="1" applyBorder="1" applyAlignment="1" applyProtection="1">
      <protection locked="0"/>
    </xf>
    <xf numFmtId="0" fontId="21" fillId="0" borderId="37" xfId="0" applyFont="1" applyBorder="1" applyAlignment="1" applyProtection="1">
      <protection locked="0"/>
    </xf>
    <xf numFmtId="3" fontId="21" fillId="0" borderId="16" xfId="0" applyNumberFormat="1" applyFont="1" applyBorder="1" applyAlignment="1" applyProtection="1">
      <alignment horizontal="center"/>
      <protection locked="0"/>
    </xf>
    <xf numFmtId="0" fontId="25" fillId="0" borderId="0" xfId="0" applyFont="1" applyFill="1" applyBorder="1" applyAlignment="1">
      <alignment horizontal="right"/>
    </xf>
    <xf numFmtId="0" fontId="0" fillId="0" borderId="0" xfId="0" applyBorder="1" applyAlignment="1"/>
    <xf numFmtId="0" fontId="6" fillId="0" borderId="0" xfId="0" applyFont="1" applyAlignment="1">
      <alignment horizontal="left" vertical="center"/>
    </xf>
    <xf numFmtId="0" fontId="6" fillId="0" borderId="20" xfId="0" applyFont="1" applyBorder="1" applyAlignment="1">
      <alignment horizontal="left" vertical="center"/>
    </xf>
    <xf numFmtId="0" fontId="16" fillId="0" borderId="0" xfId="0" applyFont="1" applyAlignment="1">
      <alignment horizontal="left" vertical="center" wrapText="1"/>
    </xf>
    <xf numFmtId="0" fontId="19" fillId="0" borderId="15" xfId="3" applyFont="1" applyFill="1" applyBorder="1" applyAlignment="1" applyProtection="1">
      <alignment horizontal="left" vertical="top" wrapText="1"/>
      <protection locked="0"/>
    </xf>
    <xf numFmtId="0" fontId="19" fillId="0" borderId="4" xfId="3" applyFont="1" applyFill="1" applyBorder="1" applyAlignment="1" applyProtection="1">
      <alignment horizontal="left" vertical="top" wrapText="1"/>
      <protection locked="0"/>
    </xf>
    <xf numFmtId="0" fontId="19" fillId="0" borderId="16" xfId="3" applyFont="1" applyFill="1" applyBorder="1" applyAlignment="1" applyProtection="1">
      <alignment horizontal="left" vertical="top" wrapText="1"/>
      <protection locked="0"/>
    </xf>
    <xf numFmtId="0" fontId="20" fillId="0" borderId="1" xfId="3" applyFont="1" applyFill="1" applyBorder="1" applyAlignment="1" applyProtection="1">
      <alignment horizontal="left" vertical="top" wrapText="1"/>
      <protection locked="0"/>
    </xf>
    <xf numFmtId="0" fontId="20" fillId="0" borderId="1" xfId="3" applyFont="1" applyFill="1" applyBorder="1" applyAlignment="1" applyProtection="1">
      <alignment horizontal="left"/>
      <protection locked="0"/>
    </xf>
    <xf numFmtId="0" fontId="20" fillId="0" borderId="1" xfId="3" applyNumberFormat="1" applyFont="1" applyFill="1" applyBorder="1" applyAlignment="1" applyProtection="1">
      <alignment horizontal="left"/>
      <protection locked="0"/>
    </xf>
    <xf numFmtId="0" fontId="6" fillId="0" borderId="1" xfId="3" applyNumberFormat="1" applyFont="1" applyFill="1" applyBorder="1" applyAlignment="1" applyProtection="1">
      <alignment horizontal="left"/>
      <protection locked="0"/>
    </xf>
    <xf numFmtId="0" fontId="7" fillId="0" borderId="0" xfId="3" applyFont="1" applyFill="1" applyAlignment="1">
      <alignment horizontal="left"/>
    </xf>
    <xf numFmtId="0" fontId="16" fillId="0" borderId="0" xfId="3" applyFont="1" applyFill="1" applyBorder="1" applyAlignment="1">
      <alignment horizontal="left" vertical="center" wrapText="1"/>
    </xf>
    <xf numFmtId="164" fontId="5" fillId="0" borderId="0" xfId="3" applyNumberFormat="1" applyFont="1" applyFill="1" applyBorder="1" applyAlignment="1" applyProtection="1">
      <alignment horizontal="right"/>
    </xf>
    <xf numFmtId="0" fontId="5" fillId="0" borderId="0" xfId="3" applyFont="1" applyFill="1" applyBorder="1" applyAlignment="1">
      <alignment horizontal="center"/>
    </xf>
    <xf numFmtId="0" fontId="3" fillId="0" borderId="0" xfId="3" applyFont="1" applyAlignment="1">
      <alignment horizontal="center"/>
    </xf>
    <xf numFmtId="0" fontId="2" fillId="0" borderId="0" xfId="3" applyAlignment="1">
      <alignment horizontal="center"/>
    </xf>
    <xf numFmtId="0" fontId="5" fillId="0" borderId="0" xfId="3" applyFont="1" applyFill="1" applyBorder="1" applyAlignment="1"/>
    <xf numFmtId="0" fontId="3" fillId="0" borderId="0" xfId="3" applyFont="1" applyAlignment="1"/>
    <xf numFmtId="0" fontId="7" fillId="0" borderId="0" xfId="3" applyFont="1" applyFill="1" applyAlignment="1">
      <alignment horizontal="left" vertical="center" wrapText="1"/>
    </xf>
    <xf numFmtId="1" fontId="16" fillId="0" borderId="1" xfId="3" applyNumberFormat="1" applyFont="1" applyFill="1" applyBorder="1" applyAlignment="1">
      <alignment horizontal="center"/>
    </xf>
    <xf numFmtId="0" fontId="36" fillId="0" borderId="0" xfId="3" applyFont="1" applyFill="1" applyBorder="1" applyAlignment="1">
      <alignment horizontal="left" wrapText="1"/>
    </xf>
    <xf numFmtId="0" fontId="6" fillId="0" borderId="0" xfId="3" applyFont="1" applyFill="1" applyAlignment="1">
      <alignment wrapText="1"/>
    </xf>
    <xf numFmtId="0" fontId="6" fillId="0" borderId="0" xfId="3" applyFont="1" applyFill="1" applyAlignment="1">
      <alignment horizontal="right"/>
    </xf>
    <xf numFmtId="0" fontId="6" fillId="0" borderId="0" xfId="3" applyFont="1" applyFill="1" applyAlignment="1" applyProtection="1">
      <alignment horizontal="right" wrapText="1"/>
    </xf>
    <xf numFmtId="0" fontId="6" fillId="0" borderId="20" xfId="3" applyFont="1" applyFill="1" applyBorder="1" applyAlignment="1" applyProtection="1">
      <alignment horizontal="right" wrapText="1"/>
    </xf>
    <xf numFmtId="0" fontId="50" fillId="0" borderId="0" xfId="3" applyFont="1" applyFill="1" applyAlignment="1" applyProtection="1">
      <alignment horizontal="center" wrapText="1"/>
    </xf>
    <xf numFmtId="0" fontId="6" fillId="0" borderId="0" xfId="3" applyFont="1" applyFill="1" applyAlignment="1" applyProtection="1">
      <alignment horizontal="left" wrapText="1"/>
    </xf>
    <xf numFmtId="0" fontId="36" fillId="0" borderId="0" xfId="3" applyNumberFormat="1" applyFont="1" applyFill="1" applyAlignment="1" applyProtection="1">
      <alignment horizontal="left" wrapText="1"/>
      <protection hidden="1"/>
    </xf>
    <xf numFmtId="0" fontId="5" fillId="0" borderId="0" xfId="3" applyNumberFormat="1" applyFont="1" applyFill="1" applyAlignment="1" applyProtection="1">
      <alignment horizontal="left" wrapText="1"/>
      <protection hidden="1"/>
    </xf>
    <xf numFmtId="0" fontId="36" fillId="0" borderId="0" xfId="3" applyFont="1" applyFill="1" applyAlignment="1" applyProtection="1">
      <alignment horizontal="left" wrapText="1"/>
      <protection hidden="1"/>
    </xf>
    <xf numFmtId="0" fontId="5" fillId="0" borderId="0" xfId="3" applyFont="1" applyFill="1" applyAlignment="1" applyProtection="1">
      <alignment horizontal="left" wrapText="1"/>
      <protection hidden="1"/>
    </xf>
    <xf numFmtId="0" fontId="19" fillId="0" borderId="11" xfId="3" applyFont="1" applyFill="1" applyBorder="1" applyAlignment="1" applyProtection="1">
      <alignment horizontal="left" vertical="top" wrapText="1"/>
      <protection locked="0"/>
    </xf>
    <xf numFmtId="0" fontId="19" fillId="0" borderId="6" xfId="3" applyFont="1" applyFill="1" applyBorder="1" applyAlignment="1" applyProtection="1">
      <alignment horizontal="left" vertical="top" wrapText="1"/>
      <protection locked="0"/>
    </xf>
    <xf numFmtId="0" fontId="19" fillId="0" borderId="21" xfId="3" applyFont="1" applyFill="1" applyBorder="1" applyAlignment="1" applyProtection="1">
      <alignment horizontal="left" vertical="top" wrapText="1"/>
      <protection locked="0"/>
    </xf>
    <xf numFmtId="0" fontId="19" fillId="0" borderId="13" xfId="3" applyFont="1" applyFill="1" applyBorder="1" applyAlignment="1" applyProtection="1">
      <alignment horizontal="left" vertical="top" wrapText="1"/>
      <protection locked="0"/>
    </xf>
    <xf numFmtId="0" fontId="19" fillId="0" borderId="0" xfId="3" applyFont="1" applyFill="1" applyBorder="1" applyAlignment="1" applyProtection="1">
      <alignment horizontal="left" vertical="top" wrapText="1"/>
      <protection locked="0"/>
    </xf>
    <xf numFmtId="0" fontId="19" fillId="0" borderId="20" xfId="3" applyFont="1" applyFill="1" applyBorder="1" applyAlignment="1" applyProtection="1">
      <alignment horizontal="left" vertical="top" wrapText="1"/>
      <protection locked="0"/>
    </xf>
    <xf numFmtId="0" fontId="19" fillId="0" borderId="8" xfId="3" applyFont="1" applyFill="1" applyBorder="1" applyAlignment="1" applyProtection="1">
      <alignment horizontal="left" vertical="top" wrapText="1"/>
      <protection locked="0"/>
    </xf>
    <xf numFmtId="0" fontId="19" fillId="0" borderId="10" xfId="3" applyFont="1" applyFill="1" applyBorder="1" applyAlignment="1" applyProtection="1">
      <alignment horizontal="left" vertical="top" wrapText="1"/>
      <protection locked="0"/>
    </xf>
    <xf numFmtId="0" fontId="19" fillId="0" borderId="9" xfId="3" applyFont="1" applyFill="1" applyBorder="1" applyAlignment="1" applyProtection="1">
      <alignment horizontal="left" vertical="top" wrapText="1"/>
      <protection locked="0"/>
    </xf>
    <xf numFmtId="0" fontId="6" fillId="0" borderId="1" xfId="0" applyFont="1" applyBorder="1" applyAlignment="1" applyProtection="1">
      <alignment horizontal="center" vertical="center" wrapText="1"/>
    </xf>
    <xf numFmtId="172" fontId="6" fillId="0" borderId="1" xfId="0" applyNumberFormat="1" applyFont="1" applyBorder="1" applyAlignment="1" applyProtection="1">
      <alignment horizontal="center" vertical="center"/>
    </xf>
    <xf numFmtId="0" fontId="11" fillId="0" borderId="0" xfId="0" applyFont="1" applyAlignment="1" applyProtection="1">
      <protection locked="0"/>
    </xf>
    <xf numFmtId="0" fontId="16" fillId="0" borderId="10" xfId="0" applyNumberFormat="1" applyFont="1" applyBorder="1" applyAlignment="1" applyProtection="1">
      <alignment horizontal="left"/>
    </xf>
    <xf numFmtId="0" fontId="0" fillId="0" borderId="10" xfId="0" applyNumberFormat="1" applyBorder="1" applyAlignment="1" applyProtection="1">
      <alignment horizontal="left"/>
    </xf>
    <xf numFmtId="0" fontId="16" fillId="0" borderId="10" xfId="0" applyFont="1" applyBorder="1" applyAlignment="1" applyProtection="1">
      <alignment horizontal="left"/>
      <protection locked="0"/>
    </xf>
    <xf numFmtId="0" fontId="16" fillId="0" borderId="10" xfId="0" applyFont="1" applyBorder="1" applyAlignment="1" applyProtection="1">
      <alignment horizontal="left"/>
    </xf>
    <xf numFmtId="0" fontId="0" fillId="0" borderId="10" xfId="0" applyBorder="1" applyAlignment="1" applyProtection="1">
      <alignment horizontal="left"/>
    </xf>
    <xf numFmtId="0" fontId="9" fillId="0" borderId="10" xfId="1" applyNumberFormat="1" applyBorder="1" applyAlignment="1" applyProtection="1">
      <alignment horizontal="left"/>
      <protection locked="0"/>
    </xf>
    <xf numFmtId="0" fontId="0" fillId="0" borderId="10" xfId="0" applyNumberFormat="1" applyBorder="1" applyAlignment="1" applyProtection="1">
      <alignment horizontal="left"/>
      <protection locked="0"/>
    </xf>
    <xf numFmtId="0" fontId="27" fillId="2" borderId="0" xfId="0" applyFont="1" applyFill="1" applyAlignment="1" applyProtection="1">
      <protection locked="0"/>
    </xf>
    <xf numFmtId="0" fontId="0" fillId="0" borderId="0" xfId="0" applyAlignment="1"/>
    <xf numFmtId="0" fontId="27" fillId="2" borderId="0" xfId="3" applyFont="1" applyFill="1" applyAlignment="1" applyProtection="1">
      <protection locked="0"/>
    </xf>
    <xf numFmtId="0" fontId="32" fillId="2" borderId="0" xfId="3" applyFont="1" applyFill="1" applyAlignment="1" applyProtection="1">
      <protection locked="0"/>
    </xf>
    <xf numFmtId="0" fontId="11" fillId="0" borderId="0" xfId="3" applyFont="1" applyAlignment="1" applyProtection="1">
      <protection locked="0"/>
    </xf>
    <xf numFmtId="0" fontId="16" fillId="0" borderId="4" xfId="3" applyNumberFormat="1" applyFont="1" applyBorder="1" applyAlignment="1" applyProtection="1">
      <alignment horizontal="left"/>
    </xf>
    <xf numFmtId="0" fontId="0" fillId="0" borderId="4" xfId="0" applyNumberFormat="1" applyBorder="1" applyAlignment="1">
      <alignment horizontal="left"/>
    </xf>
    <xf numFmtId="14" fontId="11" fillId="0" borderId="10" xfId="3" applyNumberFormat="1" applyFont="1" applyBorder="1" applyAlignment="1" applyProtection="1">
      <alignment horizontal="left"/>
      <protection locked="0"/>
    </xf>
    <xf numFmtId="0" fontId="6" fillId="0" borderId="0" xfId="3" applyFont="1" applyAlignment="1" applyProtection="1">
      <protection locked="0"/>
    </xf>
    <xf numFmtId="0" fontId="2" fillId="0" borderId="0" xfId="3" applyAlignment="1" applyProtection="1">
      <protection locked="0"/>
    </xf>
    <xf numFmtId="0" fontId="7" fillId="0" borderId="0" xfId="3" applyFont="1" applyBorder="1" applyAlignment="1" applyProtection="1">
      <alignment horizontal="center" wrapText="1"/>
      <protection locked="0"/>
    </xf>
    <xf numFmtId="0" fontId="11" fillId="0" borderId="0" xfId="3" applyFont="1" applyAlignment="1" applyProtection="1">
      <alignment wrapText="1"/>
      <protection locked="0"/>
    </xf>
    <xf numFmtId="0" fontId="16" fillId="0" borderId="0" xfId="3" applyFont="1" applyBorder="1" applyAlignment="1" applyProtection="1">
      <alignment horizontal="center"/>
    </xf>
    <xf numFmtId="0" fontId="11" fillId="0" borderId="0" xfId="3" applyFont="1" applyFill="1" applyAlignment="1" applyProtection="1">
      <alignment wrapText="1"/>
      <protection locked="0"/>
    </xf>
    <xf numFmtId="0" fontId="11" fillId="0" borderId="6" xfId="3" applyFont="1" applyBorder="1" applyAlignment="1" applyProtection="1"/>
    <xf numFmtId="0" fontId="0" fillId="0" borderId="6" xfId="0" applyBorder="1" applyAlignment="1"/>
    <xf numFmtId="0" fontId="11" fillId="0" borderId="0" xfId="3" applyFont="1" applyBorder="1" applyAlignment="1" applyProtection="1"/>
    <xf numFmtId="0" fontId="11" fillId="0" borderId="0" xfId="3" applyFont="1" applyFill="1" applyBorder="1" applyAlignment="1" applyProtection="1"/>
    <xf numFmtId="0" fontId="19" fillId="0" borderId="0" xfId="3" applyFont="1" applyAlignment="1" applyProtection="1">
      <protection locked="0"/>
    </xf>
    <xf numFmtId="164" fontId="11" fillId="0" borderId="10" xfId="3" applyNumberFormat="1" applyFont="1" applyBorder="1" applyAlignment="1" applyProtection="1">
      <alignment horizontal="left"/>
      <protection locked="0"/>
    </xf>
    <xf numFmtId="168" fontId="16" fillId="0" borderId="4" xfId="3" applyNumberFormat="1" applyFont="1" applyBorder="1" applyAlignment="1" applyProtection="1">
      <alignment horizontal="left"/>
    </xf>
    <xf numFmtId="1" fontId="16" fillId="0" borderId="0" xfId="3" applyNumberFormat="1" applyFont="1" applyBorder="1" applyAlignment="1" applyProtection="1">
      <alignment horizontal="center"/>
    </xf>
    <xf numFmtId="0" fontId="16" fillId="0" borderId="4" xfId="3" applyFont="1" applyBorder="1" applyAlignment="1" applyProtection="1">
      <alignment horizontal="left"/>
    </xf>
    <xf numFmtId="0" fontId="16" fillId="0" borderId="4" xfId="3" applyFont="1" applyBorder="1" applyAlignment="1" applyProtection="1">
      <alignment horizontal="left"/>
      <protection locked="0"/>
    </xf>
    <xf numFmtId="0" fontId="16" fillId="0" borderId="10" xfId="3" applyFont="1" applyBorder="1" applyAlignment="1" applyProtection="1">
      <alignment horizontal="left"/>
      <protection locked="0"/>
    </xf>
    <xf numFmtId="0" fontId="16" fillId="0" borderId="10" xfId="3" applyFont="1" applyBorder="1" applyAlignment="1" applyProtection="1">
      <alignment horizontal="center"/>
      <protection locked="0"/>
    </xf>
    <xf numFmtId="49" fontId="2" fillId="0" borderId="10" xfId="3" applyNumberFormat="1" applyBorder="1" applyAlignment="1">
      <alignment horizontal="left"/>
    </xf>
    <xf numFmtId="0" fontId="2" fillId="0" borderId="10" xfId="3" applyNumberFormat="1" applyBorder="1" applyAlignment="1">
      <alignment horizontal="left"/>
    </xf>
    <xf numFmtId="1" fontId="16" fillId="0" borderId="4" xfId="3" applyNumberFormat="1" applyFont="1" applyBorder="1" applyAlignment="1" applyProtection="1">
      <alignment horizontal="left"/>
    </xf>
    <xf numFmtId="1" fontId="16" fillId="0" borderId="17" xfId="0" applyNumberFormat="1" applyFont="1" applyFill="1" applyBorder="1" applyAlignment="1" applyProtection="1">
      <alignment horizontal="center"/>
    </xf>
    <xf numFmtId="1" fontId="16" fillId="0" borderId="19" xfId="0" applyNumberFormat="1" applyFont="1" applyFill="1" applyBorder="1" applyAlignment="1" applyProtection="1">
      <alignment horizontal="center"/>
    </xf>
    <xf numFmtId="0" fontId="20" fillId="0" borderId="0" xfId="0" applyFont="1" applyFill="1" applyAlignment="1" applyProtection="1">
      <protection locked="0"/>
    </xf>
    <xf numFmtId="0" fontId="17" fillId="0" borderId="0" xfId="0" applyFont="1" applyFill="1" applyAlignment="1" applyProtection="1">
      <alignment vertical="top" wrapText="1"/>
      <protection locked="0"/>
    </xf>
    <xf numFmtId="0" fontId="17" fillId="0" borderId="0" xfId="0" applyFont="1" applyFill="1" applyAlignment="1" applyProtection="1">
      <alignment horizontal="left" vertical="top" wrapText="1"/>
      <protection locked="0"/>
    </xf>
    <xf numFmtId="0" fontId="18" fillId="0" borderId="0" xfId="0" applyFont="1" applyFill="1" applyAlignment="1" applyProtection="1">
      <alignment vertical="top"/>
      <protection locked="0"/>
    </xf>
    <xf numFmtId="0" fontId="17" fillId="0" borderId="0" xfId="0" applyNumberFormat="1" applyFont="1" applyFill="1" applyAlignment="1" applyProtection="1">
      <alignment wrapText="1"/>
      <protection locked="0"/>
    </xf>
    <xf numFmtId="0" fontId="0" fillId="0" borderId="0" xfId="0" applyFill="1" applyAlignment="1" applyProtection="1">
      <alignment wrapText="1"/>
      <protection locked="0"/>
    </xf>
    <xf numFmtId="0" fontId="6" fillId="0" borderId="0" xfId="0" applyFont="1" applyFill="1" applyAlignment="1" applyProtection="1">
      <alignment horizontal="left"/>
      <protection locked="0"/>
    </xf>
    <xf numFmtId="0" fontId="17" fillId="0" borderId="0" xfId="0" applyFont="1" applyFill="1" applyAlignment="1" applyProtection="1"/>
    <xf numFmtId="0" fontId="0" fillId="0" borderId="0" xfId="0" applyFill="1" applyAlignment="1" applyProtection="1"/>
    <xf numFmtId="0" fontId="56" fillId="0" borderId="0" xfId="0" applyFont="1" applyFill="1" applyProtection="1">
      <protection locked="0"/>
    </xf>
  </cellXfs>
  <cellStyles count="7">
    <cellStyle name="Comma" xfId="5" builtinId="3"/>
    <cellStyle name="Currency" xfId="2" builtinId="4"/>
    <cellStyle name="Currency 2" xfId="4" xr:uid="{00000000-0005-0000-0000-000002000000}"/>
    <cellStyle name="Hyperlink" xfId="1" builtinId="8"/>
    <cellStyle name="Normal" xfId="0" builtinId="0"/>
    <cellStyle name="Normal 2" xfId="3" xr:uid="{00000000-0005-0000-0000-000005000000}"/>
    <cellStyle name="Percent" xfId="6" builtinId="5"/>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Drop" dropStyle="combo" dx="16" fmlaRange="$A$79:$A$103" noThreeD="1" sel="1" val="17"/>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38101</xdr:colOff>
      <xdr:row>4</xdr:row>
      <xdr:rowOff>28575</xdr:rowOff>
    </xdr:from>
    <xdr:to>
      <xdr:col>10</xdr:col>
      <xdr:colOff>609601</xdr:colOff>
      <xdr:row>5</xdr:row>
      <xdr:rowOff>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8101" y="962025"/>
          <a:ext cx="64579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purpose of the DCA Application Checklist and Staff Certification is to serve as a guide for case managers and the documents required with the DCA application.  Please arrange documentation in the order of this checklist.  </a:t>
          </a:r>
          <a:endParaRPr lang="en-US" sz="1100"/>
        </a:p>
      </xdr:txBody>
    </xdr:sp>
    <xdr:clientData/>
  </xdr:twoCellAnchor>
  <xdr:twoCellAnchor>
    <xdr:from>
      <xdr:col>0</xdr:col>
      <xdr:colOff>0</xdr:colOff>
      <xdr:row>38</xdr:row>
      <xdr:rowOff>47626</xdr:rowOff>
    </xdr:from>
    <xdr:to>
      <xdr:col>10</xdr:col>
      <xdr:colOff>485775</xdr:colOff>
      <xdr:row>41</xdr:row>
      <xdr:rowOff>123826</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8429626"/>
          <a:ext cx="6829425"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__________________________________________</a:t>
          </a:r>
          <a:r>
            <a:rPr lang="en-US" sz="1100" baseline="0"/>
            <a:t>         ____________________________________________</a:t>
          </a:r>
        </a:p>
        <a:p>
          <a:r>
            <a:rPr lang="en-US" sz="1100" baseline="0">
              <a:latin typeface="Arial" panose="020B0604020202020204" pitchFamily="34" charset="0"/>
              <a:cs typeface="Arial" panose="020B0604020202020204" pitchFamily="34" charset="0"/>
            </a:rPr>
            <a:t>Case Manager Signature &amp; Date</a:t>
          </a:r>
          <a:r>
            <a:rPr lang="en-US" sz="1100" baseline="0"/>
            <a:t>	               </a:t>
          </a:r>
          <a:r>
            <a:rPr lang="en-US" sz="1100" baseline="0">
              <a:latin typeface="Arial" panose="020B0604020202020204" pitchFamily="34" charset="0"/>
              <a:cs typeface="Arial" panose="020B0604020202020204" pitchFamily="34" charset="0"/>
            </a:rPr>
            <a:t>Supervisor Signature &amp; Date                                               </a:t>
          </a:r>
          <a:endParaRPr lang="en-US"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xdr:row>
      <xdr:rowOff>28574</xdr:rowOff>
    </xdr:from>
    <xdr:to>
      <xdr:col>11</xdr:col>
      <xdr:colOff>152399</xdr:colOff>
      <xdr:row>4</xdr:row>
      <xdr:rowOff>133350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8100" y="523874"/>
          <a:ext cx="6105524" cy="7905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purpose of the DCA Supervisor Checklist is to confirm that</a:t>
          </a:r>
          <a:r>
            <a:rPr lang="en-US" sz="1100" baseline="0">
              <a:solidFill>
                <a:schemeClr val="dk1"/>
              </a:solidFill>
              <a:effectLst/>
              <a:latin typeface="+mn-lt"/>
              <a:ea typeface="+mn-ea"/>
              <a:cs typeface="+mn-cs"/>
            </a:rPr>
            <a:t> the information throughout the DCA Application is complete and accurate, and to ensure that common issues causing corrections are not present when submitted. This checklist should be completed by the supervisor who is reviewing the application. </a:t>
          </a:r>
          <a:endParaRPr lang="en-US" sz="1100"/>
        </a:p>
      </xdr:txBody>
    </xdr:sp>
    <xdr:clientData/>
  </xdr:twoCellAnchor>
  <xdr:twoCellAnchor>
    <xdr:from>
      <xdr:col>0</xdr:col>
      <xdr:colOff>0</xdr:colOff>
      <xdr:row>30</xdr:row>
      <xdr:rowOff>47626</xdr:rowOff>
    </xdr:from>
    <xdr:to>
      <xdr:col>10</xdr:col>
      <xdr:colOff>485775</xdr:colOff>
      <xdr:row>33</xdr:row>
      <xdr:rowOff>123826</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0" y="8610601"/>
          <a:ext cx="6581775"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100"/>
            <a:t>__________________________________________</a:t>
          </a:r>
          <a:r>
            <a:rPr lang="en-US" sz="1100" baseline="0"/>
            <a:t>         </a:t>
          </a:r>
        </a:p>
        <a:p>
          <a:pPr algn="ctr"/>
          <a:r>
            <a:rPr lang="en-US" sz="1100" baseline="0">
              <a:latin typeface="Arial" panose="020B0604020202020204" pitchFamily="34" charset="0"/>
              <a:cs typeface="Arial" panose="020B0604020202020204" pitchFamily="34" charset="0"/>
            </a:rPr>
            <a:t>Supervisor Signature &amp; Date                                               </a:t>
          </a:r>
          <a:endParaRPr lang="en-US" sz="11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0</xdr:row>
      <xdr:rowOff>0</xdr:rowOff>
    </xdr:to>
    <xdr:sp macro="" textlink="">
      <xdr:nvSpPr>
        <xdr:cNvPr id="9218" name="Rectangle 2">
          <a:extLst>
            <a:ext uri="{FF2B5EF4-FFF2-40B4-BE49-F238E27FC236}">
              <a16:creationId xmlns:a16="http://schemas.microsoft.com/office/drawing/2014/main" id="{00000000-0008-0000-0200-000002240000}"/>
            </a:ext>
          </a:extLst>
        </xdr:cNvPr>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19" name="Rectangle 3">
          <a:extLst>
            <a:ext uri="{FF2B5EF4-FFF2-40B4-BE49-F238E27FC236}">
              <a16:creationId xmlns:a16="http://schemas.microsoft.com/office/drawing/2014/main" id="{00000000-0008-0000-0200-000003240000}"/>
            </a:ext>
          </a:extLst>
        </xdr:cNvPr>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0" name="Rectangle 4">
          <a:extLst>
            <a:ext uri="{FF2B5EF4-FFF2-40B4-BE49-F238E27FC236}">
              <a16:creationId xmlns:a16="http://schemas.microsoft.com/office/drawing/2014/main" id="{00000000-0008-0000-0200-000004240000}"/>
            </a:ext>
          </a:extLst>
        </xdr:cNvPr>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1" name="Rectangle 5">
          <a:extLst>
            <a:ext uri="{FF2B5EF4-FFF2-40B4-BE49-F238E27FC236}">
              <a16:creationId xmlns:a16="http://schemas.microsoft.com/office/drawing/2014/main" id="{00000000-0008-0000-0200-000005240000}"/>
            </a:ext>
          </a:extLst>
        </xdr:cNvPr>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2" name="Rectangle 6">
          <a:extLst>
            <a:ext uri="{FF2B5EF4-FFF2-40B4-BE49-F238E27FC236}">
              <a16:creationId xmlns:a16="http://schemas.microsoft.com/office/drawing/2014/main" id="{00000000-0008-0000-0200-000006240000}"/>
            </a:ext>
          </a:extLst>
        </xdr:cNvPr>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3" name="Rectangle 7">
          <a:extLst>
            <a:ext uri="{FF2B5EF4-FFF2-40B4-BE49-F238E27FC236}">
              <a16:creationId xmlns:a16="http://schemas.microsoft.com/office/drawing/2014/main" id="{00000000-0008-0000-0200-000007240000}"/>
            </a:ext>
          </a:extLst>
        </xdr:cNvPr>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mc:AlternateContent xmlns:mc="http://schemas.openxmlformats.org/markup-compatibility/2006">
    <mc:Choice xmlns:a14="http://schemas.microsoft.com/office/drawing/2010/main" Requires="a14">
      <xdr:twoCellAnchor editAs="oneCell">
        <xdr:from>
          <xdr:col>0</xdr:col>
          <xdr:colOff>297180</xdr:colOff>
          <xdr:row>10</xdr:row>
          <xdr:rowOff>304800</xdr:rowOff>
        </xdr:from>
        <xdr:to>
          <xdr:col>0</xdr:col>
          <xdr:colOff>1333500</xdr:colOff>
          <xdr:row>12</xdr:row>
          <xdr:rowOff>38100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2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289560</xdr:colOff>
          <xdr:row>12</xdr:row>
          <xdr:rowOff>76200</xdr:rowOff>
        </xdr:from>
        <xdr:to>
          <xdr:col>0</xdr:col>
          <xdr:colOff>960120</xdr:colOff>
          <xdr:row>13</xdr:row>
          <xdr:rowOff>144780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2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DEPOSIT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21</xdr:row>
          <xdr:rowOff>0</xdr:rowOff>
        </xdr:from>
        <xdr:to>
          <xdr:col>0</xdr:col>
          <xdr:colOff>792480</xdr:colOff>
          <xdr:row>22</xdr:row>
          <xdr:rowOff>22860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2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Gas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23</xdr:row>
          <xdr:rowOff>22860</xdr:rowOff>
        </xdr:from>
        <xdr:to>
          <xdr:col>0</xdr:col>
          <xdr:colOff>792480</xdr:colOff>
          <xdr:row>24</xdr:row>
          <xdr:rowOff>30480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2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Electric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25</xdr:row>
          <xdr:rowOff>30480</xdr:rowOff>
        </xdr:from>
        <xdr:to>
          <xdr:col>0</xdr:col>
          <xdr:colOff>792480</xdr:colOff>
          <xdr:row>26</xdr:row>
          <xdr:rowOff>60960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2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11</xdr:row>
          <xdr:rowOff>30480</xdr:rowOff>
        </xdr:from>
        <xdr:to>
          <xdr:col>2</xdr:col>
          <xdr:colOff>403860</xdr:colOff>
          <xdr:row>12</xdr:row>
          <xdr:rowOff>68580</xdr:rowOff>
        </xdr:to>
        <xdr:sp macro="" textlink="">
          <xdr:nvSpPr>
            <xdr:cNvPr id="10036" name="Check Box 820" hidden="1">
              <a:extLst>
                <a:ext uri="{63B3BB69-23CF-44E3-9099-C40C66FF867C}">
                  <a14:compatExt spid="_x0000_s10036"/>
                </a:ext>
                <a:ext uri="{FF2B5EF4-FFF2-40B4-BE49-F238E27FC236}">
                  <a16:creationId xmlns:a16="http://schemas.microsoft.com/office/drawing/2014/main" id="{00000000-0008-0000-0200-0000342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11</xdr:row>
          <xdr:rowOff>38100</xdr:rowOff>
        </xdr:from>
        <xdr:to>
          <xdr:col>3</xdr:col>
          <xdr:colOff>327660</xdr:colOff>
          <xdr:row>12</xdr:row>
          <xdr:rowOff>60960</xdr:rowOff>
        </xdr:to>
        <xdr:sp macro="" textlink="">
          <xdr:nvSpPr>
            <xdr:cNvPr id="10037" name="Check Box 821" hidden="1">
              <a:extLst>
                <a:ext uri="{63B3BB69-23CF-44E3-9099-C40C66FF867C}">
                  <a14:compatExt spid="_x0000_s10037"/>
                </a:ext>
                <a:ext uri="{FF2B5EF4-FFF2-40B4-BE49-F238E27FC236}">
                  <a16:creationId xmlns:a16="http://schemas.microsoft.com/office/drawing/2014/main" id="{00000000-0008-0000-0200-00003527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xdr:row>
          <xdr:rowOff>30480</xdr:rowOff>
        </xdr:from>
        <xdr:to>
          <xdr:col>4</xdr:col>
          <xdr:colOff>441960</xdr:colOff>
          <xdr:row>3</xdr:row>
          <xdr:rowOff>22860</xdr:rowOff>
        </xdr:to>
        <xdr:sp macro="" textlink="">
          <xdr:nvSpPr>
            <xdr:cNvPr id="15693" name="Drop Down 1357" hidden="1">
              <a:extLst>
                <a:ext uri="{63B3BB69-23CF-44E3-9099-C40C66FF867C}">
                  <a14:compatExt spid="_x0000_s15693"/>
                </a:ext>
                <a:ext uri="{FF2B5EF4-FFF2-40B4-BE49-F238E27FC236}">
                  <a16:creationId xmlns:a16="http://schemas.microsoft.com/office/drawing/2014/main" id="{00000000-0008-0000-0200-00004D3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53</xdr:row>
          <xdr:rowOff>68580</xdr:rowOff>
        </xdr:from>
        <xdr:to>
          <xdr:col>5</xdr:col>
          <xdr:colOff>373380</xdr:colOff>
          <xdr:row>56</xdr:row>
          <xdr:rowOff>30480</xdr:rowOff>
        </xdr:to>
        <xdr:sp macro="" textlink="">
          <xdr:nvSpPr>
            <xdr:cNvPr id="15695" name="Check Box 1359" hidden="1">
              <a:extLst>
                <a:ext uri="{63B3BB69-23CF-44E3-9099-C40C66FF867C}">
                  <a14:compatExt spid="_x0000_s15695"/>
                </a:ext>
                <a:ext uri="{FF2B5EF4-FFF2-40B4-BE49-F238E27FC236}">
                  <a16:creationId xmlns:a16="http://schemas.microsoft.com/office/drawing/2014/main" id="{00000000-0008-0000-0200-00004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 =&gt; include copy of check for reimbursement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55</xdr:row>
          <xdr:rowOff>45720</xdr:rowOff>
        </xdr:from>
        <xdr:to>
          <xdr:col>3</xdr:col>
          <xdr:colOff>449580</xdr:colOff>
          <xdr:row>56</xdr:row>
          <xdr:rowOff>213360</xdr:rowOff>
        </xdr:to>
        <xdr:sp macro="" textlink="">
          <xdr:nvSpPr>
            <xdr:cNvPr id="15696" name="Check Box 1360" hidden="1">
              <a:extLst>
                <a:ext uri="{63B3BB69-23CF-44E3-9099-C40C66FF867C}">
                  <a14:compatExt spid="_x0000_s15696"/>
                </a:ext>
                <a:ext uri="{FF2B5EF4-FFF2-40B4-BE49-F238E27FC236}">
                  <a16:creationId xmlns:a16="http://schemas.microsoft.com/office/drawing/2014/main" id="{00000000-0008-0000-0200-00005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53</xdr:row>
          <xdr:rowOff>144780</xdr:rowOff>
        </xdr:from>
        <xdr:to>
          <xdr:col>7</xdr:col>
          <xdr:colOff>312420</xdr:colOff>
          <xdr:row>55</xdr:row>
          <xdr:rowOff>7620</xdr:rowOff>
        </xdr:to>
        <xdr:sp macro="" textlink="">
          <xdr:nvSpPr>
            <xdr:cNvPr id="15697" name="Check Box 1361" hidden="1">
              <a:extLst>
                <a:ext uri="{63B3BB69-23CF-44E3-9099-C40C66FF867C}">
                  <a14:compatExt spid="_x0000_s15697"/>
                </a:ext>
                <a:ext uri="{FF2B5EF4-FFF2-40B4-BE49-F238E27FC236}">
                  <a16:creationId xmlns:a16="http://schemas.microsoft.com/office/drawing/2014/main" id="{00000000-0008-0000-0200-00005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403860</xdr:colOff>
          <xdr:row>55</xdr:row>
          <xdr:rowOff>60960</xdr:rowOff>
        </xdr:from>
        <xdr:to>
          <xdr:col>4</xdr:col>
          <xdr:colOff>693420</xdr:colOff>
          <xdr:row>56</xdr:row>
          <xdr:rowOff>182880</xdr:rowOff>
        </xdr:to>
        <xdr:sp macro="" textlink="">
          <xdr:nvSpPr>
            <xdr:cNvPr id="15698" name="Check Box 1362" hidden="1">
              <a:extLst>
                <a:ext uri="{63B3BB69-23CF-44E3-9099-C40C66FF867C}">
                  <a14:compatExt spid="_x0000_s15698"/>
                </a:ext>
                <a:ext uri="{FF2B5EF4-FFF2-40B4-BE49-F238E27FC236}">
                  <a16:creationId xmlns:a16="http://schemas.microsoft.com/office/drawing/2014/main" id="{00000000-0008-0000-0200-00005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10</xdr:col>
      <xdr:colOff>180975</xdr:colOff>
      <xdr:row>4</xdr:row>
      <xdr:rowOff>114300</xdr:rowOff>
    </xdr:from>
    <xdr:to>
      <xdr:col>18</xdr:col>
      <xdr:colOff>428626</xdr:colOff>
      <xdr:row>9</xdr:row>
      <xdr:rowOff>323850</xdr:rowOff>
    </xdr:to>
    <xdr:sp macro="" textlink="">
      <xdr:nvSpPr>
        <xdr:cNvPr id="2" name="Flowchart: Data 1">
          <a:extLst>
            <a:ext uri="{FF2B5EF4-FFF2-40B4-BE49-F238E27FC236}">
              <a16:creationId xmlns:a16="http://schemas.microsoft.com/office/drawing/2014/main" id="{00000000-0008-0000-0400-000002000000}"/>
            </a:ext>
          </a:extLst>
        </xdr:cNvPr>
        <xdr:cNvSpPr/>
      </xdr:nvSpPr>
      <xdr:spPr>
        <a:xfrm>
          <a:off x="6229350" y="1152525"/>
          <a:ext cx="5114926" cy="1238250"/>
        </a:xfrm>
        <a:prstGeom prst="flowChartInputOutpu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solidFill>
                <a:schemeClr val="bg1"/>
              </a:solidFill>
              <a:latin typeface="HelveticaNeueLT Pro 65 Md" pitchFamily="34" charset="0"/>
            </a:rPr>
            <a:t>This is only to be used when paystubs,</a:t>
          </a:r>
          <a:r>
            <a:rPr lang="en-US" sz="1100" baseline="0">
              <a:solidFill>
                <a:schemeClr val="bg1"/>
              </a:solidFill>
              <a:latin typeface="HelveticaNeueLT Pro 65 Md" pitchFamily="34" charset="0"/>
            </a:rPr>
            <a:t> benefit statements, etc. are not available </a:t>
          </a:r>
          <a:r>
            <a:rPr lang="en-US" sz="1100" u="sng" baseline="0">
              <a:solidFill>
                <a:schemeClr val="bg1"/>
              </a:solidFill>
              <a:latin typeface="HelveticaNeueLT Pro 65 Md" pitchFamily="34" charset="0"/>
            </a:rPr>
            <a:t>or</a:t>
          </a:r>
          <a:r>
            <a:rPr lang="en-US" sz="1100" u="none" baseline="0">
              <a:solidFill>
                <a:schemeClr val="bg1"/>
              </a:solidFill>
              <a:latin typeface="HelveticaNeueLT Pro 65 Md" pitchFamily="34" charset="0"/>
            </a:rPr>
            <a:t> the employer will not complete the Verification of Income form.</a:t>
          </a:r>
          <a:endParaRPr lang="en-US" sz="1100">
            <a:solidFill>
              <a:schemeClr val="bg1"/>
            </a:solidFill>
            <a:latin typeface="HelveticaNeueLT Pro 65 Md" pitchFamily="34" charset="0"/>
          </a:endParaRPr>
        </a:p>
      </xdr:txBody>
    </xdr:sp>
    <xdr:clientData fPrintsWithSheet="0"/>
  </xdr:twoCellAnchor>
  <mc:AlternateContent xmlns:mc="http://schemas.openxmlformats.org/markup-compatibility/2006">
    <mc:Choice xmlns:a14="http://schemas.microsoft.com/office/drawing/2010/main" Requires="a14">
      <xdr:twoCellAnchor editAs="oneCell">
        <xdr:from>
          <xdr:col>0</xdr:col>
          <xdr:colOff>251460</xdr:colOff>
          <xdr:row>16</xdr:row>
          <xdr:rowOff>45720</xdr:rowOff>
        </xdr:from>
        <xdr:to>
          <xdr:col>1</xdr:col>
          <xdr:colOff>7620</xdr:colOff>
          <xdr:row>17</xdr:row>
          <xdr:rowOff>30480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4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251460</xdr:colOff>
          <xdr:row>15</xdr:row>
          <xdr:rowOff>76200</xdr:rowOff>
        </xdr:from>
        <xdr:to>
          <xdr:col>1</xdr:col>
          <xdr:colOff>0</xdr:colOff>
          <xdr:row>16</xdr:row>
          <xdr:rowOff>22860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4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19050</xdr:rowOff>
    </xdr:from>
    <xdr:to>
      <xdr:col>11</xdr:col>
      <xdr:colOff>28575</xdr:colOff>
      <xdr:row>6</xdr:row>
      <xdr:rowOff>171450</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0" y="942975"/>
          <a:ext cx="6105525"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This form</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is to certify the income received by the above named individual for purposes of</a:t>
          </a:r>
          <a:r>
            <a:rPr lang="en-US" sz="1100" baseline="0">
              <a:solidFill>
                <a:schemeClr val="dk1"/>
              </a:solidFill>
              <a:effectLst/>
              <a:latin typeface="+mn-lt"/>
              <a:ea typeface="+mn-ea"/>
              <a:cs typeface="+mn-cs"/>
            </a:rPr>
            <a:t> receiving financial assistance via the  </a:t>
          </a:r>
          <a:r>
            <a:rPr lang="en-US" sz="1100">
              <a:solidFill>
                <a:schemeClr val="dk1"/>
              </a:solidFill>
              <a:effectLst/>
              <a:latin typeface="+mn-lt"/>
              <a:ea typeface="+mn-ea"/>
              <a:cs typeface="+mn-cs"/>
            </a:rPr>
            <a:t>Direct Client Assistance</a:t>
          </a:r>
          <a:r>
            <a:rPr lang="en-US" sz="1100" baseline="0">
              <a:solidFill>
                <a:schemeClr val="dk1"/>
              </a:solidFill>
              <a:effectLst/>
              <a:latin typeface="+mn-lt"/>
              <a:ea typeface="+mn-ea"/>
              <a:cs typeface="+mn-cs"/>
            </a:rPr>
            <a:t> program</a:t>
          </a:r>
          <a:r>
            <a:rPr lang="en-US" sz="1100">
              <a:solidFill>
                <a:schemeClr val="dk1"/>
              </a:solidFill>
              <a:effectLst/>
              <a:latin typeface="+mn-lt"/>
              <a:ea typeface="+mn-ea"/>
              <a:cs typeface="+mn-cs"/>
            </a:rPr>
            <a:t>. Please complete the appropriate section below that includes an authorization to release information. </a:t>
          </a:r>
          <a:endParaRPr lang="en-US">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214313</xdr:colOff>
      <xdr:row>0</xdr:row>
      <xdr:rowOff>47623</xdr:rowOff>
    </xdr:from>
    <xdr:to>
      <xdr:col>12</xdr:col>
      <xdr:colOff>19050</xdr:colOff>
      <xdr:row>8</xdr:row>
      <xdr:rowOff>142875</xdr:rowOff>
    </xdr:to>
    <xdr:sp macro="" textlink="">
      <xdr:nvSpPr>
        <xdr:cNvPr id="2" name="Oval Callout 1">
          <a:extLst>
            <a:ext uri="{FF2B5EF4-FFF2-40B4-BE49-F238E27FC236}">
              <a16:creationId xmlns:a16="http://schemas.microsoft.com/office/drawing/2014/main" id="{00000000-0008-0000-0600-000002000000}"/>
            </a:ext>
          </a:extLst>
        </xdr:cNvPr>
        <xdr:cNvSpPr/>
      </xdr:nvSpPr>
      <xdr:spPr>
        <a:xfrm>
          <a:off x="6167438" y="47623"/>
          <a:ext cx="2062162" cy="1724027"/>
        </a:xfrm>
        <a:prstGeom prst="wedgeEllipseCallout">
          <a:avLst>
            <a:gd name="adj1" fmla="val -114031"/>
            <a:gd name="adj2" fmla="val 47268"/>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1100" b="1">
              <a:latin typeface="Arial" pitchFamily="34" charset="0"/>
              <a:cs typeface="Arial" pitchFamily="34" charset="0"/>
            </a:rPr>
            <a:t>Must complete Income Calculation Sheet</a:t>
          </a:r>
          <a:r>
            <a:rPr lang="en-US" sz="1100" b="1" baseline="0">
              <a:latin typeface="Arial" pitchFamily="34" charset="0"/>
              <a:cs typeface="Arial" pitchFamily="34" charset="0"/>
            </a:rPr>
            <a:t> so this field can populate automatically</a:t>
          </a:r>
          <a:endParaRPr lang="en-US" sz="1100" b="1">
            <a:latin typeface="Arial" pitchFamily="34" charset="0"/>
            <a:cs typeface="Arial" pitchFamily="34" charset="0"/>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5</xdr:col>
      <xdr:colOff>603250</xdr:colOff>
      <xdr:row>2</xdr:row>
      <xdr:rowOff>179916</xdr:rowOff>
    </xdr:from>
    <xdr:to>
      <xdr:col>7</xdr:col>
      <xdr:colOff>222250</xdr:colOff>
      <xdr:row>4</xdr:row>
      <xdr:rowOff>190499</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4403725" y="684741"/>
          <a:ext cx="1152525" cy="2677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100" b="0">
              <a:latin typeface="HelveticaNeueLT Pro 65 Md" pitchFamily="34" charset="0"/>
            </a:rPr>
            <a:t>AMI</a:t>
          </a:r>
        </a:p>
      </xdr:txBody>
    </xdr:sp>
    <xdr:clientData/>
  </xdr:twoCellAnchor>
  <xdr:twoCellAnchor>
    <xdr:from>
      <xdr:col>8</xdr:col>
      <xdr:colOff>1132416</xdr:colOff>
      <xdr:row>25</xdr:row>
      <xdr:rowOff>169334</xdr:rowOff>
    </xdr:from>
    <xdr:to>
      <xdr:col>11</xdr:col>
      <xdr:colOff>84666</xdr:colOff>
      <xdr:row>43</xdr:row>
      <xdr:rowOff>127000</xdr:rowOff>
    </xdr:to>
    <xdr:sp macro="" textlink="">
      <xdr:nvSpPr>
        <xdr:cNvPr id="3" name="Rounded Rectangular Callout 2">
          <a:extLst>
            <a:ext uri="{FF2B5EF4-FFF2-40B4-BE49-F238E27FC236}">
              <a16:creationId xmlns:a16="http://schemas.microsoft.com/office/drawing/2014/main" id="{00000000-0008-0000-0700-000003000000}"/>
            </a:ext>
          </a:extLst>
        </xdr:cNvPr>
        <xdr:cNvSpPr/>
      </xdr:nvSpPr>
      <xdr:spPr bwMode="auto">
        <a:xfrm>
          <a:off x="8323791" y="4808009"/>
          <a:ext cx="2571750" cy="2196041"/>
        </a:xfrm>
        <a:prstGeom prst="wedgeRoundRectCallout">
          <a:avLst>
            <a:gd name="adj1" fmla="val -91491"/>
            <a:gd name="adj2" fmla="val 20955"/>
            <a:gd name="adj3" fmla="val 16667"/>
          </a:avLst>
        </a:prstGeom>
        <a:solidFill>
          <a:srgbClr val="FF000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ctr"/>
          <a:r>
            <a:rPr lang="en-US" sz="1100">
              <a:solidFill>
                <a:schemeClr val="bg1"/>
              </a:solidFill>
              <a:latin typeface="HelveticaNeueLT Pro 65 Md" pitchFamily="34" charset="0"/>
            </a:rPr>
            <a:t>*NOTE*</a:t>
          </a:r>
        </a:p>
        <a:p>
          <a:pPr algn="l"/>
          <a:endParaRPr lang="en-US" sz="1100">
            <a:solidFill>
              <a:schemeClr val="bg1"/>
            </a:solidFill>
            <a:latin typeface="HelveticaNeueLT Pro 65 Md" pitchFamily="34" charset="0"/>
          </a:endParaRPr>
        </a:p>
        <a:p>
          <a:pPr algn="l"/>
          <a:r>
            <a:rPr lang="en-US" sz="1100">
              <a:solidFill>
                <a:schemeClr val="bg1"/>
              </a:solidFill>
              <a:latin typeface="HelveticaNeueLT Pro 65 Md" pitchFamily="34" charset="0"/>
            </a:rPr>
            <a:t>The "Total DCA Request" should match the amount requested on the Check Request.  If</a:t>
          </a:r>
          <a:r>
            <a:rPr lang="en-US" sz="1100" baseline="0">
              <a:solidFill>
                <a:schemeClr val="bg1"/>
              </a:solidFill>
              <a:latin typeface="HelveticaNeueLT Pro 65 Md" pitchFamily="34" charset="0"/>
            </a:rPr>
            <a:t> not, c</a:t>
          </a:r>
          <a:r>
            <a:rPr lang="en-US" sz="1100">
              <a:solidFill>
                <a:schemeClr val="bg1"/>
              </a:solidFill>
              <a:latin typeface="HelveticaNeueLT Pro 65 Md" pitchFamily="34" charset="0"/>
            </a:rPr>
            <a:t>heck your entries on the Household Budget,</a:t>
          </a:r>
          <a:r>
            <a:rPr lang="en-US" sz="1100" baseline="0">
              <a:solidFill>
                <a:schemeClr val="bg1"/>
              </a:solidFill>
              <a:latin typeface="HelveticaNeueLT Pro 65 Md" pitchFamily="34" charset="0"/>
            </a:rPr>
            <a:t> then also make sure you </a:t>
          </a:r>
          <a:r>
            <a:rPr lang="en-US" sz="1100">
              <a:solidFill>
                <a:schemeClr val="bg1"/>
              </a:solidFill>
              <a:latin typeface="HelveticaNeueLT Pro 65 Md" pitchFamily="34" charset="0"/>
            </a:rPr>
            <a:t>are inputting</a:t>
          </a:r>
          <a:r>
            <a:rPr lang="en-US" sz="1100" baseline="0">
              <a:solidFill>
                <a:schemeClr val="bg1"/>
              </a:solidFill>
              <a:latin typeface="HelveticaNeueLT Pro 65 Md" pitchFamily="34" charset="0"/>
            </a:rPr>
            <a:t> the applicable contributions from the client or others, under the "Contribution by Client/Other" section.    </a:t>
          </a:r>
          <a:endParaRPr lang="en-US" sz="1100">
            <a:solidFill>
              <a:schemeClr val="bg1"/>
            </a:solidFill>
            <a:latin typeface="HelveticaNeueLT Pro 65 Md"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25</xdr:row>
      <xdr:rowOff>47624</xdr:rowOff>
    </xdr:from>
    <xdr:to>
      <xdr:col>10</xdr:col>
      <xdr:colOff>9525</xdr:colOff>
      <xdr:row>41</xdr:row>
      <xdr:rowOff>358140</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19050" y="4322444"/>
          <a:ext cx="6726555" cy="32670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lnSpc>
              <a:spcPct val="100000"/>
            </a:lnSpc>
          </a:pPr>
          <a:r>
            <a:rPr lang="en-US" sz="1000">
              <a:solidFill>
                <a:schemeClr val="dk1"/>
              </a:solidFill>
              <a:effectLst/>
              <a:latin typeface="+mn-lt"/>
              <a:ea typeface="+mn-ea"/>
              <a:cs typeface="+mn-cs"/>
            </a:rPr>
            <a:t>Limited financial assistance is being provided on this client's behalf.  By accepting the limited financial assistance I agree 1) This is a tenant-based rental agreement, 2) Assistance is conditional on client participation in the program, 3) Client will be provided fully executed lease upon receipt of payment for initial rent, security deposit and other fees required in the lease, 4) Security deposit will be returned to tenant upon successful completion of lease and in accordance with Ohio Revised Code 5321: Landlords and Tenants.</a:t>
          </a:r>
        </a:p>
        <a:p>
          <a:pPr eaLnBrk="1" fontAlgn="auto" latinLnBrk="0" hangingPunct="1">
            <a:lnSpc>
              <a:spcPct val="100000"/>
            </a:lnSpc>
          </a:pPr>
          <a:endParaRPr lang="en-US" sz="1000">
            <a:effectLst/>
            <a:latin typeface="+mn-lt"/>
          </a:endParaRPr>
        </a:p>
        <a:p>
          <a:pPr eaLnBrk="1" fontAlgn="auto" latinLnBrk="0" hangingPunct="1">
            <a:lnSpc>
              <a:spcPct val="100000"/>
            </a:lnSpc>
          </a:pPr>
          <a:r>
            <a:rPr lang="en-US" sz="1000">
              <a:solidFill>
                <a:schemeClr val="dk1"/>
              </a:solidFill>
              <a:effectLst/>
              <a:latin typeface="+mn-lt"/>
              <a:ea typeface="+mn-ea"/>
              <a:cs typeface="+mn-cs"/>
            </a:rPr>
            <a:t>I hereby agree that I intend to rent the above-listed unit to the above-named prospective tenant. I agree the unit is available and understand leasing is contingent the prospective tenant's approval for financial assistance and payment of any remaining initial move-in costs.  </a:t>
          </a:r>
          <a:r>
            <a:rPr lang="en-US" sz="1000" b="1">
              <a:solidFill>
                <a:schemeClr val="dk1"/>
              </a:solidFill>
              <a:effectLst/>
              <a:latin typeface="+mn-lt"/>
              <a:ea typeface="+mn-ea"/>
              <a:cs typeface="+mn-cs"/>
            </a:rPr>
            <a:t>I agree to return funds to Community Shelter Board if a lease is not executed (client does not take possession of unit). I agree to return funds I am not legally authorized to keep (i.e.</a:t>
          </a:r>
          <a:r>
            <a:rPr lang="en-US" sz="1000" b="1" baseline="0">
              <a:solidFill>
                <a:schemeClr val="dk1"/>
              </a:solidFill>
              <a:effectLst/>
              <a:latin typeface="+mn-lt"/>
              <a:ea typeface="+mn-ea"/>
              <a:cs typeface="+mn-cs"/>
            </a:rPr>
            <a:t> </a:t>
          </a:r>
          <a:r>
            <a:rPr lang="en-US" sz="1000" b="1">
              <a:solidFill>
                <a:schemeClr val="dk1"/>
              </a:solidFill>
              <a:effectLst/>
              <a:latin typeface="+mn-lt"/>
              <a:ea typeface="+mn-ea"/>
              <a:cs typeface="+mn-cs"/>
            </a:rPr>
            <a:t>security deposit, last month’s rent) if lease is terminated by me within the first 30 days of execution</a:t>
          </a:r>
          <a:r>
            <a:rPr lang="en-US" sz="1000" b="0">
              <a:solidFill>
                <a:schemeClr val="dk1"/>
              </a:solidFill>
              <a:effectLst/>
              <a:latin typeface="+mn-lt"/>
              <a:ea typeface="+mn-ea"/>
              <a:cs typeface="+mn-cs"/>
            </a:rPr>
            <a:t>.</a:t>
          </a:r>
          <a:r>
            <a:rPr lang="en-US" sz="1000">
              <a:solidFill>
                <a:schemeClr val="dk1"/>
              </a:solidFill>
              <a:effectLst/>
              <a:latin typeface="+mn-lt"/>
              <a:ea typeface="+mn-ea"/>
              <a:cs typeface="+mn-cs"/>
            </a:rPr>
            <a:t> </a:t>
          </a:r>
        </a:p>
        <a:p>
          <a:pPr eaLnBrk="1" fontAlgn="auto" latinLnBrk="0" hangingPunct="1">
            <a:lnSpc>
              <a:spcPct val="100000"/>
            </a:lnSpc>
          </a:pPr>
          <a:endParaRPr lang="en-US" sz="1000">
            <a:effectLst/>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ysClr val="windowText" lastClr="000000"/>
              </a:solidFill>
              <a:effectLst/>
              <a:latin typeface="+mn-lt"/>
              <a:ea typeface="+mn-ea"/>
              <a:cs typeface="+mn-cs"/>
            </a:rPr>
            <a:t>To the best of my knowledge, I certify the above listed information is accurate and true, and acknowledge providing false information will be subject to criminal, civil and administrative penalties and sanctions. There is a Risk Mitigation Fund for reimbursement of documented loss incurred as a result of participating in this program. Loss includes physical damage to a property beyond normal wear and tear, lost rent up to one month, unpaid utility charges, cleaning and pest extermination in certain cases, in excess of the security deposit. The reimbursement of costs incurred must be documented and is dependent on availability of funds and CSB’s reimbursement decision. The application for losses incurred is available at </a:t>
          </a:r>
          <a:r>
            <a:rPr lang="en-US" sz="1000" u="sng">
              <a:solidFill>
                <a:schemeClr val="dk1"/>
              </a:solidFill>
              <a:effectLst/>
              <a:latin typeface="+mn-lt"/>
              <a:ea typeface="+mn-ea"/>
              <a:cs typeface="+mn-cs"/>
              <a:hlinkClick xmlns:r="http://schemas.openxmlformats.org/officeDocument/2006/relationships" r:id=""/>
            </a:rPr>
            <a:t>https://www.csb.org/how-we-do-it/home4good-landlord-partners</a:t>
          </a:r>
          <a:r>
            <a:rPr lang="en-US" sz="1000">
              <a:solidFill>
                <a:sysClr val="windowText" lastClr="000000"/>
              </a:solidFill>
              <a:effectLst/>
              <a:latin typeface="+mn-lt"/>
              <a:ea typeface="+mn-ea"/>
              <a:cs typeface="+mn-cs"/>
            </a:rPr>
            <a:t>, must be accompanied by documentation of losses incurred and submitted electronically to dca@csb.org.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ysClr val="windowText" lastClr="000000"/>
            </a:solidFill>
            <a:effectLst/>
            <a:latin typeface="+mn-lt"/>
            <a:ea typeface="+mn-ea"/>
            <a:cs typeface="+mn-cs"/>
          </a:endParaRPr>
        </a:p>
        <a:p>
          <a:pPr eaLnBrk="1" fontAlgn="auto" latinLnBrk="0" hangingPunct="1"/>
          <a:endParaRPr lang="en-US" sz="1000">
            <a:effectLst/>
          </a:endParaRPr>
        </a:p>
        <a:p>
          <a:pPr lvl="0" algn="l"/>
          <a:endParaRPr lang="en-US" sz="1050" b="1">
            <a:solidFill>
              <a:schemeClr val="dk1"/>
            </a:solidFill>
            <a:effectLst/>
            <a:latin typeface="HelveticaNeueLT Pro 45 Lt" pitchFamily="34" charset="0"/>
            <a:ea typeface="+mn-ea"/>
            <a:cs typeface="+mn-cs"/>
          </a:endParaRPr>
        </a:p>
        <a:p>
          <a:pPr lvl="0" algn="l"/>
          <a:endParaRPr lang="en-US" sz="1050" b="1">
            <a:solidFill>
              <a:schemeClr val="dk1"/>
            </a:solidFill>
            <a:effectLst/>
            <a:latin typeface="HelveticaNeueLT Pro 45 Lt" pitchFamily="34" charset="0"/>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13</xdr:row>
          <xdr:rowOff>38100</xdr:rowOff>
        </xdr:from>
        <xdr:to>
          <xdr:col>5</xdr:col>
          <xdr:colOff>304800</xdr:colOff>
          <xdr:row>14</xdr:row>
          <xdr:rowOff>99060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8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22860</xdr:rowOff>
        </xdr:from>
        <xdr:to>
          <xdr:col>5</xdr:col>
          <xdr:colOff>274320</xdr:colOff>
          <xdr:row>16</xdr:row>
          <xdr:rowOff>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8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30480</xdr:rowOff>
        </xdr:from>
        <xdr:to>
          <xdr:col>5</xdr:col>
          <xdr:colOff>259080</xdr:colOff>
          <xdr:row>15</xdr:row>
          <xdr:rowOff>68580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8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echnical%20Assistance\Program%20Planning%20Department\DCA%20Files\DCA%20Applications%20FY19\DCA-Application-FY18-Stable%20Famili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echnical%20Assistance\Program%20Planning%20Department\DCA%20Files\DCA%20Applications%20FY19\DCA-Application-FY18-RR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amp; Staff Certification"/>
      <sheetName val="Additional Req"/>
      <sheetName val="Check Request"/>
      <sheetName val="Income Calculations Sheet"/>
      <sheetName val="Self Declaration of Income"/>
      <sheetName val="Employer Verification of Income"/>
      <sheetName val="Household Budget"/>
      <sheetName val="Justification Sheet"/>
      <sheetName val="Verification of Housing"/>
      <sheetName val="Unit Checklist"/>
      <sheetName val="Client Signature Form"/>
      <sheetName val="AMI"/>
    </sheetNames>
    <sheetDataSet>
      <sheetData sheetId="0"/>
      <sheetData sheetId="1"/>
      <sheetData sheetId="2"/>
      <sheetData sheetId="3"/>
      <sheetData sheetId="4"/>
      <sheetData sheetId="5"/>
      <sheetData sheetId="6"/>
      <sheetData sheetId="7"/>
      <sheetData sheetId="8"/>
      <sheetData sheetId="9"/>
      <sheetData sheetId="10"/>
      <sheetData sheetId="11">
        <row r="7">
          <cell r="B7">
            <v>53500</v>
          </cell>
          <cell r="C7">
            <v>61100</v>
          </cell>
          <cell r="D7">
            <v>68800</v>
          </cell>
          <cell r="E7">
            <v>76400</v>
          </cell>
          <cell r="F7">
            <v>82500</v>
          </cell>
          <cell r="G7">
            <v>88600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amp; Staff Certification"/>
      <sheetName val="Additional Req"/>
      <sheetName val="Check Request"/>
      <sheetName val="Income Calculations Sheet"/>
      <sheetName val="Self Declaration of Income"/>
      <sheetName val="Employer Verification of Income"/>
      <sheetName val="Household Budget"/>
      <sheetName val="Justification Sheet"/>
      <sheetName val="Verification of Housing"/>
      <sheetName val="Client Signature Form"/>
      <sheetName val="AMI"/>
    </sheetNames>
    <sheetDataSet>
      <sheetData sheetId="0"/>
      <sheetData sheetId="1"/>
      <sheetData sheetId="2"/>
      <sheetData sheetId="3"/>
      <sheetData sheetId="4"/>
      <sheetData sheetId="5"/>
      <sheetData sheetId="6"/>
      <sheetData sheetId="7"/>
      <sheetData sheetId="8"/>
      <sheetData sheetId="9"/>
      <sheetData sheetId="10">
        <row r="7">
          <cell r="H7">
            <v>94700</v>
          </cell>
          <cell r="I7">
            <v>100800</v>
          </cell>
          <cell r="J7">
            <v>107000</v>
          </cell>
          <cell r="K7">
            <v>113000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drawing" Target="../drawings/drawing3.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printerSettings" Target="../printerSettings/printerSettings4.bin"/><Relationship Id="rId16" Type="http://schemas.openxmlformats.org/officeDocument/2006/relationships/ctrlProp" Target="../ctrlProps/ctrlProp11.xml"/><Relationship Id="rId1" Type="http://schemas.openxmlformats.org/officeDocument/2006/relationships/printerSettings" Target="../printerSettings/printerSettings3.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3.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vmlDrawing" Target="../drawings/vmlDrawing2.v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7" Type="http://schemas.openxmlformats.org/officeDocument/2006/relationships/ctrlProp" Target="../ctrlProps/ctrlProp1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ctrlProp" Target="../ctrlProps/ctrlProp13.xml"/><Relationship Id="rId5" Type="http://schemas.openxmlformats.org/officeDocument/2006/relationships/vmlDrawing" Target="../drawings/vmlDrawing6.v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vmlDrawing" Target="../drawings/vmlDrawing8.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trlProp" Target="../ctrlProps/ctrlProp17.xml"/><Relationship Id="rId2" Type="http://schemas.openxmlformats.org/officeDocument/2006/relationships/drawing" Target="../drawings/drawing8.xml"/><Relationship Id="rId1" Type="http://schemas.openxmlformats.org/officeDocument/2006/relationships/printerSettings" Target="../printerSettings/printerSettings12.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vmlDrawing" Target="../drawings/vmlDrawing1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39997558519241921"/>
  </sheetPr>
  <dimension ref="A1:K37"/>
  <sheetViews>
    <sheetView showGridLines="0" showRowColHeaders="0" tabSelected="1" zoomScaleNormal="100" workbookViewId="0">
      <selection sqref="A1:F1"/>
    </sheetView>
  </sheetViews>
  <sheetFormatPr defaultColWidth="9.33203125" defaultRowHeight="13.8"/>
  <cols>
    <col min="1" max="1" width="8.44140625" style="45" customWidth="1"/>
    <col min="2" max="2" width="10.33203125" style="45" customWidth="1"/>
    <col min="3" max="5" width="9.33203125" style="45"/>
    <col min="6" max="6" width="6.6640625" style="45" customWidth="1"/>
    <col min="7" max="7" width="9.33203125" style="45"/>
    <col min="8" max="8" width="7.109375" style="45" customWidth="1"/>
    <col min="9" max="9" width="13.109375" style="45" customWidth="1"/>
    <col min="10" max="10" width="12.33203125" style="45" customWidth="1"/>
    <col min="11" max="16384" width="9.33203125" style="45"/>
  </cols>
  <sheetData>
    <row r="1" spans="1:11" ht="15.6">
      <c r="A1" s="328"/>
      <c r="B1" s="328"/>
      <c r="C1" s="328"/>
      <c r="D1" s="328"/>
      <c r="E1" s="329"/>
      <c r="F1" s="329"/>
      <c r="G1" s="330"/>
      <c r="H1" s="331"/>
      <c r="I1" s="330"/>
      <c r="J1" s="331"/>
      <c r="K1" s="92"/>
    </row>
    <row r="2" spans="1:11" ht="38.25" customHeight="1">
      <c r="A2" s="93"/>
      <c r="B2" s="332"/>
      <c r="C2" s="332"/>
      <c r="D2" s="332"/>
      <c r="E2" s="332"/>
      <c r="F2" s="332"/>
      <c r="G2" s="332"/>
      <c r="H2" s="332"/>
      <c r="I2" s="219" t="str">
        <f>IF('Check Request'!$B$6=0,"",'Check Request'!$B$6)</f>
        <v/>
      </c>
      <c r="J2" s="219" t="str">
        <f>IF('Check Request'!$D$6=0,"",'Check Request'!$D$6)</f>
        <v/>
      </c>
      <c r="K2" s="131" t="str">
        <f>IF('Check Request'!$H$6=0,"",'Check Request'!$H$6)</f>
        <v/>
      </c>
    </row>
    <row r="3" spans="1:11" s="95" customFormat="1" ht="25.5" customHeight="1">
      <c r="A3" s="337" t="s">
        <v>160</v>
      </c>
      <c r="B3" s="337"/>
      <c r="C3" s="337"/>
      <c r="D3" s="337"/>
      <c r="E3" s="337"/>
      <c r="F3" s="337"/>
      <c r="G3" s="337"/>
      <c r="H3" s="337"/>
      <c r="I3" s="337"/>
      <c r="J3" s="337"/>
      <c r="K3" s="337"/>
    </row>
    <row r="4" spans="1:11" s="97" customFormat="1" ht="18" customHeight="1">
      <c r="A4" s="96"/>
      <c r="B4" s="96"/>
      <c r="C4" s="96"/>
      <c r="D4" s="96"/>
      <c r="E4" s="96"/>
      <c r="F4" s="102" t="s">
        <v>117</v>
      </c>
      <c r="G4" s="96"/>
      <c r="H4" s="96"/>
      <c r="I4" s="96"/>
      <c r="J4" s="96"/>
      <c r="K4" s="96"/>
    </row>
    <row r="5" spans="1:11" s="103" customFormat="1" ht="41.25" customHeight="1">
      <c r="A5" s="334"/>
      <c r="B5" s="334"/>
      <c r="C5" s="334"/>
      <c r="D5" s="334"/>
      <c r="E5" s="334"/>
      <c r="F5" s="334"/>
      <c r="G5" s="334"/>
      <c r="H5" s="334"/>
      <c r="I5" s="334"/>
      <c r="J5" s="334"/>
      <c r="K5" s="334"/>
    </row>
    <row r="6" spans="1:11" ht="17.25" customHeight="1">
      <c r="A6" s="159" t="s">
        <v>105</v>
      </c>
      <c r="B6" s="42"/>
      <c r="C6" s="42"/>
      <c r="D6" s="42"/>
      <c r="E6" s="42"/>
      <c r="F6" s="42"/>
      <c r="G6" s="42"/>
      <c r="H6" s="42"/>
      <c r="I6" s="42"/>
      <c r="J6" s="42"/>
      <c r="K6" s="42"/>
    </row>
    <row r="7" spans="1:11" ht="17.25" customHeight="1">
      <c r="A7" s="159" t="s">
        <v>118</v>
      </c>
      <c r="B7" s="42"/>
      <c r="C7" s="42"/>
      <c r="D7" s="42"/>
      <c r="E7" s="42"/>
      <c r="F7" s="42"/>
      <c r="G7" s="42"/>
      <c r="H7" s="42"/>
      <c r="I7" s="42"/>
      <c r="J7" s="42"/>
    </row>
    <row r="8" spans="1:11" ht="17.25" customHeight="1">
      <c r="A8" s="159" t="s">
        <v>177</v>
      </c>
      <c r="B8" s="42"/>
      <c r="C8" s="42"/>
      <c r="D8" s="42"/>
      <c r="E8" s="42"/>
      <c r="F8" s="42"/>
      <c r="G8" s="42"/>
      <c r="H8" s="42"/>
      <c r="I8" s="42"/>
      <c r="J8" s="42"/>
    </row>
    <row r="9" spans="1:11" ht="17.25" customHeight="1">
      <c r="A9" s="42"/>
      <c r="B9" s="89" t="s">
        <v>93</v>
      </c>
      <c r="C9" s="42"/>
      <c r="D9" s="42"/>
      <c r="E9" s="42"/>
      <c r="F9" s="42"/>
      <c r="G9" s="42"/>
      <c r="H9" s="42"/>
      <c r="I9" s="42"/>
      <c r="J9" s="42"/>
      <c r="K9" s="42"/>
    </row>
    <row r="10" spans="1:11" ht="17.25" customHeight="1">
      <c r="A10" s="42"/>
      <c r="B10" s="637" t="s">
        <v>326</v>
      </c>
      <c r="C10" s="42"/>
      <c r="D10" s="42"/>
      <c r="E10" s="42"/>
      <c r="F10" s="42"/>
      <c r="G10" s="42"/>
      <c r="H10" s="42"/>
      <c r="I10" s="42"/>
      <c r="J10" s="42"/>
      <c r="K10" s="42"/>
    </row>
    <row r="11" spans="1:11" ht="17.25" customHeight="1">
      <c r="A11" s="42"/>
      <c r="B11" s="89" t="s">
        <v>327</v>
      </c>
      <c r="C11" s="42"/>
      <c r="D11" s="42"/>
      <c r="E11" s="42"/>
      <c r="F11" s="42"/>
      <c r="G11" s="42"/>
      <c r="H11" s="42"/>
      <c r="I11" s="42"/>
      <c r="J11" s="42"/>
      <c r="K11" s="42"/>
    </row>
    <row r="12" spans="1:11" ht="17.25" customHeight="1">
      <c r="A12" s="42"/>
      <c r="B12" s="159" t="s">
        <v>324</v>
      </c>
      <c r="C12" s="42"/>
      <c r="D12" s="42"/>
      <c r="E12" s="42"/>
      <c r="F12" s="42"/>
      <c r="G12" s="42"/>
      <c r="H12" s="42"/>
      <c r="I12" s="42"/>
      <c r="J12" s="42"/>
      <c r="K12" s="42"/>
    </row>
    <row r="13" spans="1:11" ht="17.25" customHeight="1">
      <c r="A13" s="42"/>
      <c r="B13" s="159" t="s">
        <v>322</v>
      </c>
      <c r="C13" s="42"/>
      <c r="D13" s="42"/>
      <c r="E13" s="42"/>
      <c r="F13" s="42"/>
      <c r="G13" s="42"/>
      <c r="H13" s="42"/>
      <c r="I13" s="42"/>
      <c r="J13" s="42"/>
      <c r="K13" s="42"/>
    </row>
    <row r="14" spans="1:11" ht="17.25" customHeight="1">
      <c r="A14" s="42"/>
      <c r="B14" s="159" t="s">
        <v>323</v>
      </c>
      <c r="C14" s="42"/>
      <c r="D14" s="42"/>
      <c r="E14" s="42"/>
      <c r="F14" s="42"/>
      <c r="G14" s="42"/>
      <c r="H14" s="42"/>
      <c r="I14" s="42"/>
      <c r="J14" s="42"/>
      <c r="K14" s="42"/>
    </row>
    <row r="15" spans="1:11" ht="17.25" customHeight="1">
      <c r="A15" s="42"/>
      <c r="B15" s="159" t="s">
        <v>325</v>
      </c>
      <c r="C15" s="42"/>
      <c r="D15" s="42"/>
      <c r="E15" s="42"/>
      <c r="F15" s="42"/>
      <c r="G15" s="42"/>
      <c r="H15" s="42"/>
      <c r="I15" s="42"/>
      <c r="J15" s="42"/>
      <c r="K15" s="42"/>
    </row>
    <row r="16" spans="1:11" ht="17.25" customHeight="1">
      <c r="A16" s="159" t="s">
        <v>109</v>
      </c>
      <c r="B16" s="42"/>
      <c r="C16" s="42"/>
      <c r="D16" s="42"/>
      <c r="E16" s="42"/>
      <c r="F16" s="42"/>
      <c r="G16" s="42"/>
      <c r="H16" s="42"/>
      <c r="I16" s="42"/>
      <c r="J16" s="42"/>
      <c r="K16" s="42"/>
    </row>
    <row r="17" spans="1:11" ht="17.25" customHeight="1">
      <c r="A17" s="159" t="s">
        <v>106</v>
      </c>
      <c r="B17" s="42"/>
      <c r="C17" s="42"/>
      <c r="D17" s="42"/>
      <c r="E17" s="42"/>
      <c r="F17" s="42"/>
      <c r="G17" s="42"/>
      <c r="H17" s="42"/>
      <c r="I17" s="42"/>
      <c r="J17" s="42"/>
      <c r="K17" s="42"/>
    </row>
    <row r="18" spans="1:11" ht="17.25" customHeight="1">
      <c r="A18" s="159" t="s">
        <v>159</v>
      </c>
      <c r="B18" s="42"/>
      <c r="C18" s="42"/>
      <c r="D18" s="42"/>
      <c r="E18" s="42"/>
      <c r="F18" s="42"/>
      <c r="G18" s="42"/>
      <c r="H18" s="42"/>
      <c r="I18" s="42"/>
      <c r="J18" s="42"/>
      <c r="K18" s="42"/>
    </row>
    <row r="19" spans="1:11" ht="17.25" customHeight="1">
      <c r="A19" s="6" t="s">
        <v>108</v>
      </c>
      <c r="C19" s="42"/>
      <c r="D19" s="42"/>
      <c r="E19" s="42"/>
      <c r="F19" s="42"/>
      <c r="G19" s="42"/>
      <c r="H19" s="42"/>
      <c r="I19" s="42"/>
      <c r="J19" s="42"/>
      <c r="K19" s="42"/>
    </row>
    <row r="20" spans="1:11" ht="17.25" customHeight="1">
      <c r="B20" s="6" t="s">
        <v>315</v>
      </c>
      <c r="C20" s="42"/>
      <c r="D20" s="42"/>
      <c r="E20" s="42"/>
      <c r="F20" s="42"/>
      <c r="G20" s="42"/>
      <c r="H20" s="42"/>
      <c r="I20" s="42"/>
      <c r="J20" s="42"/>
      <c r="K20" s="42"/>
    </row>
    <row r="21" spans="1:11" ht="17.25" customHeight="1">
      <c r="B21" s="6" t="s">
        <v>316</v>
      </c>
      <c r="C21" s="42"/>
      <c r="D21" s="42"/>
      <c r="E21" s="42"/>
      <c r="F21" s="42"/>
      <c r="G21" s="42"/>
      <c r="H21" s="42"/>
      <c r="I21" s="42"/>
      <c r="J21" s="42"/>
      <c r="K21" s="42"/>
    </row>
    <row r="22" spans="1:11" ht="15.75" customHeight="1">
      <c r="A22" s="159" t="s">
        <v>251</v>
      </c>
      <c r="B22" s="159"/>
      <c r="C22" s="159"/>
      <c r="D22" s="159"/>
      <c r="E22" s="159"/>
      <c r="F22" s="159"/>
      <c r="G22" s="159"/>
      <c r="H22" s="159"/>
      <c r="I22" s="159"/>
      <c r="J22" s="159"/>
      <c r="K22" s="159"/>
    </row>
    <row r="23" spans="1:11" ht="17.25" customHeight="1">
      <c r="A23" s="159" t="s">
        <v>107</v>
      </c>
      <c r="B23" s="159"/>
      <c r="C23" s="159"/>
      <c r="D23" s="159"/>
      <c r="E23" s="159"/>
      <c r="F23" s="159"/>
      <c r="G23" s="159"/>
      <c r="H23" s="159"/>
      <c r="I23" s="159"/>
      <c r="J23" s="159"/>
      <c r="K23" s="159"/>
    </row>
    <row r="24" spans="1:11" ht="17.25" customHeight="1">
      <c r="A24" s="159" t="s">
        <v>115</v>
      </c>
      <c r="B24" s="159"/>
      <c r="C24" s="159"/>
      <c r="D24" s="159"/>
      <c r="E24" s="159"/>
      <c r="F24" s="159"/>
      <c r="G24" s="159"/>
      <c r="H24" s="159"/>
      <c r="I24" s="159"/>
      <c r="J24" s="159"/>
      <c r="K24" s="159"/>
    </row>
    <row r="25" spans="1:11" ht="16.5" customHeight="1">
      <c r="A25" s="335" t="s">
        <v>295</v>
      </c>
      <c r="B25" s="336"/>
      <c r="C25" s="336"/>
      <c r="D25" s="336"/>
      <c r="E25" s="336"/>
      <c r="F25" s="336"/>
      <c r="G25" s="336"/>
      <c r="H25" s="336"/>
      <c r="I25" s="336"/>
      <c r="J25" s="336"/>
      <c r="K25" s="336"/>
    </row>
    <row r="26" spans="1:11" ht="17.25" customHeight="1">
      <c r="A26" s="159" t="s">
        <v>221</v>
      </c>
      <c r="B26" s="159"/>
      <c r="C26" s="159"/>
      <c r="D26" s="29"/>
      <c r="E26" s="159"/>
      <c r="F26" s="159"/>
      <c r="G26" s="159"/>
      <c r="H26" s="159"/>
      <c r="I26" s="159"/>
      <c r="J26" s="159"/>
      <c r="K26" s="159"/>
    </row>
    <row r="27" spans="1:11" ht="17.25" customHeight="1">
      <c r="A27" s="159" t="s">
        <v>110</v>
      </c>
      <c r="B27" s="159"/>
      <c r="C27" s="159"/>
      <c r="D27" s="159"/>
      <c r="E27" s="159"/>
      <c r="F27" s="159"/>
      <c r="G27" s="159"/>
      <c r="H27" s="159"/>
      <c r="I27" s="159"/>
      <c r="J27" s="159"/>
      <c r="K27" s="159"/>
    </row>
    <row r="28" spans="1:11" ht="15.75" customHeight="1"/>
    <row r="29" spans="1:11" ht="7.5" customHeight="1">
      <c r="A29" s="98"/>
      <c r="B29" s="98"/>
      <c r="C29" s="98"/>
      <c r="D29" s="98"/>
      <c r="E29" s="98"/>
      <c r="F29" s="98"/>
      <c r="G29" s="98"/>
      <c r="H29" s="98"/>
      <c r="I29" s="98"/>
      <c r="J29" s="98"/>
      <c r="K29" s="98"/>
    </row>
    <row r="30" spans="1:11">
      <c r="A30" s="45" t="s">
        <v>116</v>
      </c>
    </row>
    <row r="31" spans="1:11">
      <c r="B31" s="45" t="s">
        <v>111</v>
      </c>
    </row>
    <row r="32" spans="1:11">
      <c r="B32" s="45" t="s">
        <v>158</v>
      </c>
    </row>
    <row r="34" spans="1:11" ht="15" customHeight="1">
      <c r="A34" s="46" t="s">
        <v>180</v>
      </c>
      <c r="B34" s="99"/>
      <c r="C34" s="46"/>
      <c r="D34" s="46"/>
      <c r="E34" s="46"/>
      <c r="F34" s="46"/>
      <c r="G34" s="46"/>
      <c r="H34" s="46"/>
      <c r="I34" s="46"/>
      <c r="J34" s="46"/>
      <c r="K34" s="46"/>
    </row>
    <row r="35" spans="1:11" ht="0.75" customHeight="1">
      <c r="A35" s="57"/>
      <c r="B35" s="153"/>
      <c r="C35" s="57"/>
      <c r="D35" s="57"/>
      <c r="E35" s="57"/>
      <c r="F35" s="57"/>
      <c r="G35" s="57"/>
      <c r="H35" s="57"/>
      <c r="I35" s="57"/>
      <c r="J35" s="57"/>
      <c r="K35" s="57"/>
    </row>
    <row r="36" spans="1:11" ht="62.25" customHeight="1">
      <c r="A36" s="333" t="s">
        <v>209</v>
      </c>
      <c r="B36" s="333"/>
      <c r="C36" s="333"/>
      <c r="D36" s="333"/>
      <c r="E36" s="333"/>
      <c r="F36" s="333"/>
      <c r="G36" s="333"/>
      <c r="H36" s="333"/>
      <c r="I36" s="333"/>
      <c r="J36" s="333"/>
      <c r="K36" s="333"/>
    </row>
    <row r="37" spans="1:11" ht="36.75" customHeight="1">
      <c r="A37" s="333" t="s">
        <v>210</v>
      </c>
      <c r="B37" s="333"/>
      <c r="C37" s="333"/>
      <c r="D37" s="333"/>
      <c r="E37" s="333"/>
      <c r="F37" s="333"/>
      <c r="G37" s="333"/>
      <c r="H37" s="333"/>
      <c r="I37" s="333"/>
      <c r="J37" s="333"/>
      <c r="K37" s="333"/>
    </row>
  </sheetData>
  <sheetProtection algorithmName="SHA-512" hashValue="MIvzeYIlgz6L7J2h7aA7BUSS4/phRWqFjJM/xDtbi0nbe8jhdnmJGXC+JDp01klZaDF2SkcH2LjwcbzPnJ4l7A==" saltValue="rjjDB58nprlgWpfruAdj5g==" spinCount="100000" sheet="1" objects="1" scenarios="1" selectLockedCells="1"/>
  <mergeCells count="10">
    <mergeCell ref="A37:K37"/>
    <mergeCell ref="A36:K36"/>
    <mergeCell ref="A5:K5"/>
    <mergeCell ref="A25:K25"/>
    <mergeCell ref="A3:K3"/>
    <mergeCell ref="A1:F1"/>
    <mergeCell ref="G1:H1"/>
    <mergeCell ref="I1:J1"/>
    <mergeCell ref="B2:C2"/>
    <mergeCell ref="D2:H2"/>
  </mergeCells>
  <conditionalFormatting sqref="G1:K1">
    <cfRule type="cellIs" dxfId="11" priority="1" operator="equal">
      <formula>0</formula>
    </cfRule>
  </conditionalFormatting>
  <printOptions horizontalCentered="1"/>
  <pageMargins left="0" right="0" top="0" bottom="0" header="0" footer="0"/>
  <pageSetup scale="90" orientation="portrait" r:id="rId1"/>
  <headerFooter>
    <oddHeader>&amp;L&amp;G&amp;R&amp;G</oddHeader>
    <oddFooter xml:space="preserve">&amp;LRevised on: 06.09.2021
</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A1:M81"/>
  <sheetViews>
    <sheetView showGridLines="0" showRowColHeaders="0" showRuler="0" zoomScaleNormal="100" workbookViewId="0">
      <selection activeCell="D21" sqref="D21"/>
    </sheetView>
  </sheetViews>
  <sheetFormatPr defaultColWidth="9.33203125" defaultRowHeight="13.8"/>
  <cols>
    <col min="1" max="1" width="12.109375" style="59" customWidth="1"/>
    <col min="2" max="8" width="9.33203125" style="59"/>
    <col min="9" max="9" width="16.33203125" style="59" customWidth="1"/>
    <col min="10" max="10" width="4.109375" style="59" customWidth="1"/>
    <col min="11" max="11" width="1.6640625" style="59" customWidth="1"/>
    <col min="12" max="12" width="4.109375" style="59" bestFit="1" customWidth="1"/>
    <col min="13" max="13" width="3.88671875" style="59" bestFit="1" customWidth="1"/>
    <col min="14" max="16384" width="9.33203125" style="59"/>
  </cols>
  <sheetData>
    <row r="1" spans="1:13" ht="18" customHeight="1">
      <c r="B1" s="225" t="s">
        <v>22</v>
      </c>
      <c r="C1" s="235" t="str">
        <f>IF('Check Request'!B6=0,"",'Check Request'!B6)</f>
        <v/>
      </c>
      <c r="D1" s="234" t="str">
        <f>IF('Check Request'!D6=0,"",'Check Request'!D6)</f>
        <v/>
      </c>
      <c r="E1" s="623"/>
      <c r="F1" s="624"/>
      <c r="G1" s="226"/>
    </row>
    <row r="2" spans="1:13" ht="20.25" customHeight="1">
      <c r="B2" s="225" t="s">
        <v>254</v>
      </c>
      <c r="C2" s="625">
        <f>'Check Request'!H6</f>
        <v>0</v>
      </c>
      <c r="D2" s="619"/>
      <c r="E2" s="619"/>
      <c r="F2" s="619"/>
      <c r="G2" s="619"/>
    </row>
    <row r="3" spans="1:13" ht="20.25" customHeight="1">
      <c r="B3" s="225" t="s">
        <v>45</v>
      </c>
      <c r="C3" s="602">
        <f>'Check Request'!B62</f>
        <v>0</v>
      </c>
      <c r="D3" s="602"/>
      <c r="E3" s="602"/>
      <c r="F3" s="602"/>
      <c r="G3" s="602"/>
    </row>
    <row r="4" spans="1:13" ht="10.5" customHeight="1">
      <c r="J4" s="227" t="s">
        <v>255</v>
      </c>
      <c r="K4" s="227"/>
      <c r="L4" s="227" t="s">
        <v>256</v>
      </c>
    </row>
    <row r="5" spans="1:13" ht="15.75" customHeight="1">
      <c r="A5" s="228">
        <v>1</v>
      </c>
      <c r="B5" s="59" t="s">
        <v>257</v>
      </c>
      <c r="C5" s="229"/>
      <c r="D5" s="229"/>
      <c r="E5" s="229"/>
      <c r="F5" s="229"/>
      <c r="G5" s="229"/>
      <c r="J5" s="230"/>
      <c r="K5" s="161"/>
      <c r="L5" s="230"/>
      <c r="M5" s="228">
        <v>1</v>
      </c>
    </row>
    <row r="6" spans="1:13" ht="5.25" customHeight="1">
      <c r="A6" s="231"/>
      <c r="J6" s="161"/>
      <c r="K6" s="161"/>
      <c r="L6" s="161"/>
      <c r="M6" s="231"/>
    </row>
    <row r="7" spans="1:13" ht="18" customHeight="1">
      <c r="A7" s="228">
        <v>2</v>
      </c>
      <c r="B7" s="59" t="s">
        <v>258</v>
      </c>
      <c r="J7" s="230"/>
      <c r="K7" s="161"/>
      <c r="L7" s="230"/>
      <c r="M7" s="231">
        <v>2</v>
      </c>
    </row>
    <row r="8" spans="1:13" ht="5.25" customHeight="1">
      <c r="A8" s="231"/>
      <c r="J8" s="161"/>
      <c r="K8" s="161"/>
      <c r="L8" s="161"/>
      <c r="M8" s="231"/>
    </row>
    <row r="9" spans="1:13" ht="18" customHeight="1">
      <c r="A9" s="228">
        <v>3</v>
      </c>
      <c r="B9" s="59" t="s">
        <v>259</v>
      </c>
      <c r="J9" s="230"/>
      <c r="K9" s="161"/>
      <c r="L9" s="230"/>
      <c r="M9" s="231">
        <v>3</v>
      </c>
    </row>
    <row r="10" spans="1:13" ht="5.25" customHeight="1">
      <c r="A10" s="231"/>
      <c r="J10" s="161"/>
      <c r="K10" s="161"/>
      <c r="L10" s="161"/>
      <c r="M10" s="231"/>
    </row>
    <row r="11" spans="1:13" ht="18" customHeight="1">
      <c r="A11" s="228">
        <v>4</v>
      </c>
      <c r="B11" s="59" t="s">
        <v>260</v>
      </c>
      <c r="J11" s="230"/>
      <c r="K11" s="161"/>
      <c r="L11" s="230"/>
      <c r="M11" s="231">
        <v>4</v>
      </c>
    </row>
    <row r="12" spans="1:13" ht="5.25" customHeight="1">
      <c r="A12" s="231"/>
      <c r="J12" s="161"/>
      <c r="K12" s="161"/>
      <c r="L12" s="161"/>
      <c r="M12" s="231"/>
    </row>
    <row r="13" spans="1:13" ht="18" customHeight="1">
      <c r="A13" s="228">
        <v>5</v>
      </c>
      <c r="B13" s="59" t="s">
        <v>261</v>
      </c>
      <c r="J13" s="230"/>
      <c r="K13" s="161"/>
      <c r="L13" s="230"/>
      <c r="M13" s="228">
        <v>5</v>
      </c>
    </row>
    <row r="14" spans="1:13" ht="5.25" customHeight="1">
      <c r="A14" s="231"/>
      <c r="J14" s="161"/>
      <c r="K14" s="161"/>
      <c r="L14" s="161"/>
      <c r="M14" s="231"/>
    </row>
    <row r="15" spans="1:13" ht="18" customHeight="1">
      <c r="A15" s="228">
        <v>6</v>
      </c>
      <c r="B15" s="59" t="s">
        <v>262</v>
      </c>
      <c r="J15" s="230"/>
      <c r="K15" s="161"/>
      <c r="L15" s="230"/>
      <c r="M15" s="228">
        <v>6</v>
      </c>
    </row>
    <row r="16" spans="1:13" ht="5.25" customHeight="1">
      <c r="A16" s="231"/>
      <c r="J16" s="161"/>
      <c r="K16" s="161"/>
      <c r="L16" s="161"/>
      <c r="M16" s="231"/>
    </row>
    <row r="17" spans="1:13" ht="18" customHeight="1">
      <c r="A17" s="228">
        <v>7</v>
      </c>
      <c r="B17" s="59" t="s">
        <v>263</v>
      </c>
      <c r="J17" s="230"/>
      <c r="K17" s="161"/>
      <c r="L17" s="230"/>
      <c r="M17" s="228">
        <v>7</v>
      </c>
    </row>
    <row r="18" spans="1:13" ht="18" customHeight="1">
      <c r="A18" s="231"/>
      <c r="B18" s="59" t="s">
        <v>264</v>
      </c>
      <c r="C18" s="229"/>
      <c r="D18" s="229"/>
      <c r="E18" s="229"/>
      <c r="F18" s="229"/>
      <c r="G18" s="229"/>
      <c r="J18" s="162"/>
      <c r="K18" s="162"/>
      <c r="L18" s="162"/>
      <c r="M18" s="231"/>
    </row>
    <row r="19" spans="1:13" ht="5.25" customHeight="1">
      <c r="A19" s="231"/>
      <c r="J19" s="161"/>
      <c r="K19" s="161"/>
      <c r="L19" s="161"/>
      <c r="M19" s="231"/>
    </row>
    <row r="20" spans="1:13" ht="18" customHeight="1">
      <c r="A20" s="228">
        <v>8</v>
      </c>
      <c r="B20" s="59" t="s">
        <v>265</v>
      </c>
      <c r="J20" s="230"/>
      <c r="K20" s="161"/>
      <c r="L20" s="230"/>
      <c r="M20" s="228">
        <v>8</v>
      </c>
    </row>
    <row r="21" spans="1:13" ht="5.25" customHeight="1">
      <c r="A21" s="231"/>
      <c r="J21" s="161"/>
      <c r="K21" s="161"/>
      <c r="L21" s="161"/>
      <c r="M21" s="231"/>
    </row>
    <row r="22" spans="1:13" ht="18" customHeight="1">
      <c r="A22" s="228">
        <v>9</v>
      </c>
      <c r="B22" s="59" t="s">
        <v>266</v>
      </c>
      <c r="J22" s="230"/>
      <c r="K22" s="161"/>
      <c r="L22" s="230"/>
      <c r="M22" s="228">
        <v>9</v>
      </c>
    </row>
    <row r="23" spans="1:13" ht="5.25" customHeight="1">
      <c r="A23" s="231"/>
      <c r="J23" s="161"/>
      <c r="K23" s="161"/>
      <c r="L23" s="161"/>
      <c r="M23" s="231"/>
    </row>
    <row r="24" spans="1:13" ht="18" customHeight="1">
      <c r="A24" s="228">
        <v>10</v>
      </c>
      <c r="B24" s="59" t="s">
        <v>267</v>
      </c>
      <c r="J24" s="230"/>
      <c r="K24" s="161"/>
      <c r="L24" s="230"/>
      <c r="M24" s="228">
        <v>10</v>
      </c>
    </row>
    <row r="25" spans="1:13" ht="5.25" customHeight="1">
      <c r="A25" s="231"/>
      <c r="J25" s="161"/>
      <c r="K25" s="161"/>
      <c r="L25" s="161"/>
      <c r="M25" s="231"/>
    </row>
    <row r="26" spans="1:13" ht="18" customHeight="1">
      <c r="A26" s="228">
        <v>11</v>
      </c>
      <c r="B26" s="59" t="s">
        <v>268</v>
      </c>
      <c r="C26" s="229"/>
      <c r="D26" s="229"/>
      <c r="E26" s="229"/>
      <c r="F26" s="229"/>
      <c r="G26" s="229"/>
      <c r="J26" s="230"/>
      <c r="K26" s="161"/>
      <c r="L26" s="230"/>
      <c r="M26" s="228">
        <v>11</v>
      </c>
    </row>
    <row r="27" spans="1:13" ht="5.25" customHeight="1">
      <c r="A27" s="231"/>
      <c r="J27" s="161"/>
      <c r="K27" s="161"/>
      <c r="L27" s="161"/>
      <c r="M27" s="231"/>
    </row>
    <row r="28" spans="1:13" ht="18" customHeight="1">
      <c r="A28" s="228">
        <v>12</v>
      </c>
      <c r="B28" s="59" t="s">
        <v>269</v>
      </c>
      <c r="C28" s="229"/>
      <c r="D28" s="229"/>
      <c r="E28" s="229"/>
      <c r="F28" s="229"/>
      <c r="G28" s="229"/>
      <c r="J28" s="230"/>
      <c r="K28" s="161"/>
      <c r="L28" s="230"/>
      <c r="M28" s="228">
        <v>12</v>
      </c>
    </row>
    <row r="29" spans="1:13" ht="18" customHeight="1">
      <c r="A29" s="231"/>
      <c r="B29" s="59" t="s">
        <v>270</v>
      </c>
      <c r="C29" s="229"/>
      <c r="D29" s="229"/>
      <c r="E29" s="229"/>
      <c r="F29" s="229"/>
      <c r="G29" s="229"/>
      <c r="J29" s="230"/>
      <c r="K29" s="161"/>
      <c r="L29" s="230"/>
      <c r="M29" s="231"/>
    </row>
    <row r="30" spans="1:13" ht="5.25" customHeight="1">
      <c r="A30" s="231"/>
      <c r="J30" s="161"/>
      <c r="K30" s="161"/>
      <c r="L30" s="161"/>
      <c r="M30" s="231"/>
    </row>
    <row r="31" spans="1:13" ht="18" customHeight="1">
      <c r="A31" s="228">
        <v>13</v>
      </c>
      <c r="B31" s="59" t="s">
        <v>271</v>
      </c>
      <c r="J31" s="230"/>
      <c r="K31" s="161"/>
      <c r="L31" s="230"/>
      <c r="M31" s="228">
        <v>13</v>
      </c>
    </row>
    <row r="32" spans="1:13" ht="5.25" customHeight="1">
      <c r="A32" s="231"/>
      <c r="J32" s="161"/>
      <c r="K32" s="161"/>
      <c r="L32" s="161"/>
      <c r="M32" s="231"/>
    </row>
    <row r="33" spans="1:13" ht="18" customHeight="1">
      <c r="A33" s="228">
        <v>14</v>
      </c>
      <c r="B33" s="59" t="s">
        <v>272</v>
      </c>
      <c r="J33" s="230"/>
      <c r="K33" s="161"/>
      <c r="L33" s="230"/>
      <c r="M33" s="228">
        <v>14</v>
      </c>
    </row>
    <row r="34" spans="1:13" ht="5.25" customHeight="1">
      <c r="A34" s="231"/>
      <c r="J34" s="161"/>
      <c r="K34" s="161"/>
      <c r="L34" s="161"/>
      <c r="M34" s="231"/>
    </row>
    <row r="35" spans="1:13" ht="18" customHeight="1">
      <c r="A35" s="228">
        <v>15</v>
      </c>
      <c r="B35" s="59" t="s">
        <v>273</v>
      </c>
      <c r="J35" s="230"/>
      <c r="K35" s="161"/>
      <c r="L35" s="230"/>
      <c r="M35" s="228">
        <v>15</v>
      </c>
    </row>
    <row r="36" spans="1:13" ht="5.25" customHeight="1">
      <c r="A36" s="231"/>
      <c r="J36" s="161"/>
      <c r="K36" s="161"/>
      <c r="L36" s="161"/>
      <c r="M36" s="231"/>
    </row>
    <row r="37" spans="1:13" ht="18" customHeight="1">
      <c r="A37" s="228">
        <v>16</v>
      </c>
      <c r="B37" s="59" t="s">
        <v>274</v>
      </c>
      <c r="J37" s="230"/>
      <c r="K37" s="161"/>
      <c r="L37" s="230"/>
      <c r="M37" s="228">
        <v>16</v>
      </c>
    </row>
    <row r="38" spans="1:13" ht="18" customHeight="1">
      <c r="A38" s="228"/>
      <c r="B38" s="232" t="s">
        <v>275</v>
      </c>
      <c r="J38" s="230"/>
      <c r="K38" s="161"/>
      <c r="L38" s="230"/>
      <c r="M38" s="228"/>
    </row>
    <row r="39" spans="1:13" ht="5.25" customHeight="1">
      <c r="A39" s="231"/>
      <c r="J39" s="161"/>
      <c r="K39" s="161"/>
      <c r="L39" s="161"/>
      <c r="M39" s="231"/>
    </row>
    <row r="40" spans="1:13" ht="18" customHeight="1">
      <c r="A40" s="228">
        <v>17</v>
      </c>
      <c r="B40" s="59" t="s">
        <v>276</v>
      </c>
      <c r="C40" s="229"/>
      <c r="D40" s="229"/>
      <c r="E40" s="229"/>
      <c r="F40" s="229"/>
      <c r="G40" s="229"/>
      <c r="J40" s="230"/>
      <c r="K40" s="161"/>
      <c r="L40" s="230"/>
      <c r="M40" s="228">
        <v>17</v>
      </c>
    </row>
    <row r="41" spans="1:13" ht="5.25" customHeight="1">
      <c r="A41" s="231"/>
      <c r="C41" s="229"/>
      <c r="D41" s="229"/>
      <c r="E41" s="229"/>
      <c r="F41" s="229"/>
      <c r="G41" s="229"/>
      <c r="J41" s="161"/>
      <c r="K41" s="161"/>
      <c r="L41" s="161"/>
      <c r="M41" s="231"/>
    </row>
    <row r="42" spans="1:13" ht="18" customHeight="1">
      <c r="A42" s="228">
        <v>18</v>
      </c>
      <c r="B42" s="59" t="s">
        <v>277</v>
      </c>
      <c r="J42" s="230"/>
      <c r="K42" s="161"/>
      <c r="L42" s="230"/>
      <c r="M42" s="228">
        <v>18</v>
      </c>
    </row>
    <row r="43" spans="1:13" ht="5.25" customHeight="1">
      <c r="A43" s="231"/>
      <c r="C43" s="229"/>
      <c r="D43" s="229"/>
      <c r="E43" s="229"/>
      <c r="F43" s="229"/>
      <c r="G43" s="229"/>
      <c r="J43" s="161"/>
      <c r="K43" s="161"/>
      <c r="L43" s="161"/>
      <c r="M43" s="231"/>
    </row>
    <row r="44" spans="1:13" ht="15" customHeight="1">
      <c r="A44" s="228">
        <v>19</v>
      </c>
      <c r="B44" s="59" t="s">
        <v>278</v>
      </c>
      <c r="C44" s="229"/>
      <c r="D44" s="229"/>
      <c r="E44" s="229"/>
      <c r="F44" s="229"/>
      <c r="G44" s="229"/>
      <c r="J44" s="230"/>
      <c r="K44" s="161"/>
      <c r="L44" s="230"/>
      <c r="M44" s="228">
        <v>19</v>
      </c>
    </row>
    <row r="45" spans="1:13" ht="5.25" customHeight="1">
      <c r="A45" s="231"/>
      <c r="C45" s="229"/>
      <c r="D45" s="229"/>
      <c r="E45" s="229"/>
      <c r="F45" s="229"/>
      <c r="G45" s="229"/>
      <c r="J45" s="161"/>
      <c r="K45" s="161"/>
      <c r="L45" s="161"/>
      <c r="M45" s="231"/>
    </row>
    <row r="46" spans="1:13" ht="16.5" customHeight="1">
      <c r="A46" s="228">
        <v>20</v>
      </c>
      <c r="B46" s="59" t="s">
        <v>279</v>
      </c>
      <c r="C46" s="229"/>
      <c r="D46" s="229"/>
      <c r="E46" s="229"/>
      <c r="F46" s="229"/>
      <c r="G46" s="229"/>
      <c r="J46" s="230"/>
      <c r="K46" s="161"/>
      <c r="L46" s="230"/>
      <c r="M46" s="228">
        <v>20</v>
      </c>
    </row>
    <row r="47" spans="1:13" ht="5.25" customHeight="1">
      <c r="A47" s="231"/>
      <c r="C47" s="229"/>
      <c r="D47" s="229"/>
      <c r="E47" s="229"/>
      <c r="F47" s="229"/>
      <c r="G47" s="229"/>
      <c r="J47" s="161"/>
      <c r="K47" s="161"/>
      <c r="L47" s="161"/>
      <c r="M47" s="231"/>
    </row>
    <row r="48" spans="1:13" ht="15" customHeight="1">
      <c r="A48" s="228">
        <v>21</v>
      </c>
      <c r="B48" s="59" t="s">
        <v>280</v>
      </c>
      <c r="C48" s="229"/>
      <c r="D48" s="229"/>
      <c r="E48" s="229"/>
      <c r="F48" s="229"/>
      <c r="G48" s="229"/>
      <c r="J48" s="230"/>
      <c r="K48" s="161"/>
      <c r="L48" s="230"/>
      <c r="M48" s="228">
        <v>21</v>
      </c>
    </row>
    <row r="49" spans="1:13" ht="18" customHeight="1">
      <c r="A49" s="228"/>
      <c r="B49" s="59" t="s">
        <v>281</v>
      </c>
      <c r="C49" s="229"/>
      <c r="D49" s="229"/>
      <c r="E49" s="229"/>
      <c r="F49" s="229"/>
      <c r="G49" s="229"/>
      <c r="J49" s="162"/>
      <c r="K49" s="161"/>
      <c r="L49" s="162"/>
      <c r="M49" s="228"/>
    </row>
    <row r="50" spans="1:13" ht="3" customHeight="1">
      <c r="A50" s="231"/>
      <c r="C50" s="229"/>
      <c r="D50" s="229"/>
      <c r="E50" s="229"/>
      <c r="F50" s="229"/>
      <c r="G50" s="229"/>
      <c r="J50" s="161"/>
      <c r="K50" s="161"/>
      <c r="L50" s="161"/>
      <c r="M50" s="231"/>
    </row>
    <row r="51" spans="1:13" ht="13.5" customHeight="1">
      <c r="A51" s="228">
        <v>22</v>
      </c>
      <c r="B51" s="59" t="s">
        <v>282</v>
      </c>
      <c r="C51" s="229"/>
      <c r="D51" s="229"/>
      <c r="E51" s="229"/>
      <c r="F51" s="229"/>
      <c r="G51" s="229"/>
      <c r="J51" s="230"/>
      <c r="K51" s="161"/>
      <c r="L51" s="230"/>
      <c r="M51" s="228">
        <v>22</v>
      </c>
    </row>
    <row r="52" spans="1:13" ht="5.25" customHeight="1">
      <c r="C52" s="229"/>
      <c r="D52" s="229"/>
      <c r="E52" s="229"/>
      <c r="F52" s="229"/>
      <c r="G52" s="229"/>
      <c r="J52" s="161"/>
      <c r="K52" s="161"/>
      <c r="L52" s="161"/>
    </row>
    <row r="53" spans="1:13" ht="14.25" customHeight="1">
      <c r="A53" s="228">
        <v>23</v>
      </c>
      <c r="B53" s="59" t="s">
        <v>283</v>
      </c>
      <c r="C53" s="229"/>
      <c r="D53" s="229"/>
      <c r="E53" s="229"/>
      <c r="F53" s="229"/>
      <c r="G53" s="229"/>
      <c r="J53" s="230"/>
      <c r="K53" s="161"/>
      <c r="L53" s="230"/>
      <c r="M53" s="228">
        <v>23</v>
      </c>
    </row>
    <row r="54" spans="1:13" ht="7.5" customHeight="1">
      <c r="C54" s="229"/>
      <c r="D54" s="229"/>
      <c r="E54" s="229"/>
      <c r="F54" s="229"/>
      <c r="G54" s="229"/>
      <c r="J54" s="161"/>
      <c r="K54" s="161"/>
      <c r="L54" s="161"/>
    </row>
    <row r="55" spans="1:13" ht="12" customHeight="1">
      <c r="B55" s="233" t="s">
        <v>284</v>
      </c>
    </row>
    <row r="56" spans="1:13" ht="18.75" customHeight="1">
      <c r="B56" s="622"/>
      <c r="C56" s="622"/>
      <c r="D56" s="622"/>
      <c r="E56" s="622"/>
      <c r="F56" s="622"/>
      <c r="H56" s="622"/>
      <c r="I56" s="622"/>
      <c r="J56" s="622"/>
    </row>
    <row r="57" spans="1:13" ht="14.25" customHeight="1">
      <c r="B57" s="59" t="s">
        <v>285</v>
      </c>
      <c r="H57" s="59" t="s">
        <v>78</v>
      </c>
    </row>
    <row r="58" spans="1:13" ht="14.25" customHeight="1">
      <c r="B58" s="622"/>
      <c r="C58" s="622"/>
      <c r="D58" s="622"/>
      <c r="E58" s="622"/>
      <c r="F58" s="622"/>
      <c r="H58" s="622"/>
      <c r="I58" s="622"/>
      <c r="J58" s="622"/>
    </row>
    <row r="59" spans="1:13" ht="14.25" customHeight="1">
      <c r="B59" s="59" t="s">
        <v>286</v>
      </c>
      <c r="H59" s="59" t="s">
        <v>78</v>
      </c>
    </row>
    <row r="60" spans="1:13" ht="14.25" customHeight="1"/>
    <row r="61" spans="1:13" ht="14.25" customHeight="1"/>
    <row r="62" spans="1:13" ht="14.25" customHeight="1"/>
    <row r="63" spans="1:13" ht="14.25" customHeight="1"/>
    <row r="64" spans="1:13"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sheetData>
  <sheetProtection algorithmName="SHA-512" hashValue="O/o9XW6sH8jIiMv8zZV/n65jXcPUa1CKXPL4O5pc01k+WapVzoiEnyhrPnHiEQn4LOUdT32/oU80EjKZzyIUrg==" saltValue="GwlKXeq19Ktyj49/rouUJA==" spinCount="100000" sheet="1" objects="1" scenarios="1" selectLockedCells="1"/>
  <mergeCells count="7">
    <mergeCell ref="B58:F58"/>
    <mergeCell ref="H58:J58"/>
    <mergeCell ref="E1:F1"/>
    <mergeCell ref="C2:G2"/>
    <mergeCell ref="C3:G3"/>
    <mergeCell ref="B56:F56"/>
    <mergeCell ref="H56:J56"/>
  </mergeCells>
  <conditionalFormatting sqref="C2:G2">
    <cfRule type="cellIs" dxfId="2" priority="2" operator="equal">
      <formula>0</formula>
    </cfRule>
  </conditionalFormatting>
  <conditionalFormatting sqref="C3:G3">
    <cfRule type="cellIs" dxfId="1" priority="1" operator="equal">
      <formula>0</formula>
    </cfRule>
  </conditionalFormatting>
  <printOptions horizontalCentered="1"/>
  <pageMargins left="0" right="0" top="0" bottom="0" header="0" footer="0"/>
  <pageSetup scale="90" orientation="portrait" r:id="rId1"/>
  <headerFooter>
    <oddHeader>&amp;L&amp;G&amp;R&amp;G</oddHeader>
    <oddFooter xml:space="preserve">&amp;LRevised on: 06.09.2021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L22"/>
  <sheetViews>
    <sheetView showGridLines="0" showRowColHeaders="0" zoomScale="90" zoomScaleNormal="90" workbookViewId="0">
      <selection activeCell="D21" sqref="D21"/>
    </sheetView>
  </sheetViews>
  <sheetFormatPr defaultColWidth="9.33203125" defaultRowHeight="15"/>
  <cols>
    <col min="1" max="1" width="7.6640625" style="48" customWidth="1"/>
    <col min="2" max="8" width="9.33203125" style="48"/>
    <col min="9" max="9" width="9.6640625" style="48" customWidth="1"/>
    <col min="10" max="10" width="14.33203125" style="48" customWidth="1"/>
    <col min="11" max="16384" width="9.33203125" style="48"/>
  </cols>
  <sheetData>
    <row r="1" spans="1:12" ht="15.6" thickBot="1">
      <c r="A1" s="47"/>
    </row>
    <row r="2" spans="1:12" ht="15.6" thickBot="1">
      <c r="A2" s="48" t="s">
        <v>22</v>
      </c>
      <c r="C2" s="626">
        <f>'Check Request'!$B$6</f>
        <v>0</v>
      </c>
      <c r="D2" s="627"/>
      <c r="E2" s="626">
        <f>'Check Request'!$D$6</f>
        <v>0</v>
      </c>
      <c r="F2" s="627"/>
      <c r="G2" s="49"/>
    </row>
    <row r="3" spans="1:12" ht="15.6" thickBot="1">
      <c r="C3" s="628"/>
      <c r="D3" s="628"/>
      <c r="E3" s="628"/>
      <c r="F3" s="628"/>
    </row>
    <row r="4" spans="1:12" ht="15.6" thickBot="1">
      <c r="A4" s="48" t="s">
        <v>14</v>
      </c>
      <c r="B4" s="626">
        <f>'Check Request'!H6</f>
        <v>0</v>
      </c>
      <c r="C4" s="627"/>
    </row>
    <row r="5" spans="1:12">
      <c r="B5" s="289"/>
      <c r="C5" s="289"/>
    </row>
    <row r="6" spans="1:12" ht="108" customHeight="1">
      <c r="A6" s="632" t="s">
        <v>298</v>
      </c>
      <c r="B6" s="633"/>
      <c r="C6" s="633"/>
      <c r="D6" s="633"/>
      <c r="E6" s="633"/>
      <c r="F6" s="633"/>
      <c r="G6" s="633"/>
      <c r="H6" s="633"/>
      <c r="I6" s="633"/>
      <c r="J6" s="633"/>
    </row>
    <row r="8" spans="1:12" ht="86.25" customHeight="1">
      <c r="A8" s="630" t="s">
        <v>299</v>
      </c>
      <c r="B8" s="631"/>
      <c r="C8" s="631"/>
      <c r="D8" s="631"/>
      <c r="E8" s="631"/>
      <c r="F8" s="631"/>
      <c r="G8" s="631"/>
      <c r="H8" s="631"/>
      <c r="I8" s="631"/>
      <c r="J8" s="631"/>
    </row>
    <row r="10" spans="1:12" ht="23.25" customHeight="1">
      <c r="A10" s="629" t="s">
        <v>207</v>
      </c>
      <c r="B10" s="629"/>
      <c r="C10" s="629"/>
      <c r="D10" s="629"/>
      <c r="E10" s="629"/>
      <c r="F10" s="629"/>
      <c r="G10" s="629"/>
      <c r="H10" s="629"/>
      <c r="I10" s="629"/>
      <c r="J10" s="629"/>
    </row>
    <row r="11" spans="1:12" ht="14.25" customHeight="1">
      <c r="A11" s="73"/>
      <c r="B11" s="73"/>
      <c r="C11" s="73"/>
      <c r="D11" s="73"/>
      <c r="E11" s="73"/>
      <c r="F11" s="73"/>
      <c r="G11" s="73"/>
      <c r="H11" s="73"/>
      <c r="I11" s="73"/>
      <c r="J11" s="73"/>
    </row>
    <row r="12" spans="1:12">
      <c r="A12" s="635" t="s">
        <v>240</v>
      </c>
      <c r="B12" s="635"/>
      <c r="C12" s="636"/>
      <c r="D12" s="636"/>
      <c r="E12" s="636"/>
      <c r="F12" s="636"/>
      <c r="G12" s="636"/>
      <c r="H12" s="636"/>
      <c r="I12" s="636"/>
      <c r="J12" s="636"/>
      <c r="K12" s="598"/>
      <c r="L12" s="598"/>
    </row>
    <row r="13" spans="1:12">
      <c r="A13" s="345" t="s">
        <v>206</v>
      </c>
      <c r="B13" s="345"/>
      <c r="C13" s="345"/>
      <c r="D13" s="345"/>
      <c r="E13" s="345"/>
      <c r="F13" s="345"/>
      <c r="G13" s="345"/>
      <c r="H13" s="345"/>
      <c r="I13" s="345"/>
      <c r="J13" s="345"/>
    </row>
    <row r="14" spans="1:12">
      <c r="A14" s="50"/>
      <c r="B14" s="50"/>
      <c r="C14" s="50"/>
      <c r="D14" s="50"/>
      <c r="E14" s="50"/>
      <c r="F14" s="50"/>
      <c r="G14" s="50"/>
      <c r="H14" s="50"/>
      <c r="I14" s="50"/>
      <c r="J14" s="50"/>
    </row>
    <row r="15" spans="1:12">
      <c r="A15" s="635" t="s">
        <v>241</v>
      </c>
      <c r="B15" s="635"/>
      <c r="C15" s="636"/>
      <c r="D15" s="636"/>
      <c r="E15" s="636"/>
      <c r="F15" s="636"/>
      <c r="G15" s="636"/>
      <c r="H15" s="636"/>
      <c r="I15" s="636"/>
      <c r="J15" s="636"/>
      <c r="K15" s="598"/>
      <c r="L15" s="598"/>
    </row>
    <row r="16" spans="1:12">
      <c r="A16" s="634" t="s">
        <v>237</v>
      </c>
      <c r="B16" s="634"/>
      <c r="C16" s="634"/>
      <c r="D16" s="634"/>
      <c r="E16" s="634"/>
      <c r="F16" s="634"/>
      <c r="G16" s="634"/>
      <c r="H16" s="634"/>
      <c r="I16" s="634"/>
      <c r="J16" s="634"/>
    </row>
    <row r="18" spans="1:12">
      <c r="A18" s="635" t="s">
        <v>242</v>
      </c>
      <c r="B18" s="635"/>
      <c r="C18" s="636"/>
      <c r="D18" s="636"/>
      <c r="E18" s="636"/>
      <c r="F18" s="636"/>
      <c r="G18" s="636"/>
      <c r="H18" s="636"/>
      <c r="I18" s="636"/>
      <c r="J18" s="636"/>
      <c r="K18" s="598"/>
      <c r="L18" s="598"/>
    </row>
    <row r="19" spans="1:12">
      <c r="A19" s="345" t="s">
        <v>238</v>
      </c>
      <c r="B19" s="345"/>
      <c r="C19" s="345"/>
      <c r="D19" s="345"/>
      <c r="E19" s="345"/>
      <c r="F19" s="345"/>
      <c r="G19" s="345"/>
      <c r="H19" s="345"/>
      <c r="I19" s="345"/>
      <c r="J19" s="345"/>
    </row>
    <row r="20" spans="1:12">
      <c r="C20" s="72"/>
    </row>
    <row r="21" spans="1:12">
      <c r="A21" s="635" t="s">
        <v>243</v>
      </c>
      <c r="B21" s="635"/>
      <c r="C21" s="636"/>
      <c r="D21" s="636"/>
      <c r="E21" s="636"/>
      <c r="F21" s="636"/>
      <c r="G21" s="636"/>
      <c r="H21" s="636"/>
      <c r="I21" s="636"/>
      <c r="J21" s="636"/>
      <c r="K21" s="598"/>
      <c r="L21" s="598"/>
    </row>
    <row r="22" spans="1:12">
      <c r="A22" s="345" t="s">
        <v>239</v>
      </c>
      <c r="B22" s="345"/>
      <c r="C22" s="345"/>
      <c r="D22" s="345"/>
      <c r="E22" s="345"/>
      <c r="F22" s="345"/>
      <c r="G22" s="345"/>
      <c r="H22" s="345"/>
      <c r="I22" s="345"/>
      <c r="J22" s="345"/>
    </row>
  </sheetData>
  <sheetProtection algorithmName="SHA-512" hashValue="CiSpnxGfDYeRal4g0rMhQbu8ejFC0zjeVbvpHdm8XXjKj5+QTIzUacB44zZ4xYpse6G1MLacV+6KmduEAUng0Q==" saltValue="A8k81E5AwmknraRvSXgRrw==" spinCount="100000" sheet="1" objects="1" scenarios="1" selectLockedCells="1"/>
  <customSheetViews>
    <customSheetView guid="{761A298F-763A-4E6A-9D75-1A2AA33BEFD7}" scale="90" showPageBreaks="1" showGridLines="0" fitToPage="1" printArea="1">
      <selection activeCell="N9" sqref="N9"/>
      <pageMargins left="0.5" right="0.5" top="1" bottom="1" header="0.5" footer="0.5"/>
      <pageSetup orientation="portrait" r:id="rId1"/>
      <headerFooter alignWithMargins="0">
        <oddHeader>&amp;C&amp;"HelveticaNeueLT Pro 65 Md,Regular"&amp;12Direct Client Assistance
Client Signature Form
&amp;R&amp;G</oddHeader>
        <oddFooter>&amp;L&amp;6&amp;Z&amp;F&amp;R&amp;"HelveticaNeueLT Pro 45 Lt,Regular"Page 3 of 3</oddFooter>
      </headerFooter>
    </customSheetView>
  </customSheetViews>
  <mergeCells count="15">
    <mergeCell ref="A16:J16"/>
    <mergeCell ref="A12:L12"/>
    <mergeCell ref="A15:L15"/>
    <mergeCell ref="A18:L18"/>
    <mergeCell ref="A22:J22"/>
    <mergeCell ref="A19:J19"/>
    <mergeCell ref="A21:L21"/>
    <mergeCell ref="C2:D2"/>
    <mergeCell ref="E2:F2"/>
    <mergeCell ref="C3:F3"/>
    <mergeCell ref="A10:J10"/>
    <mergeCell ref="A13:J13"/>
    <mergeCell ref="B4:C4"/>
    <mergeCell ref="A8:J8"/>
    <mergeCell ref="A6:J6"/>
  </mergeCells>
  <phoneticPr fontId="4" type="noConversion"/>
  <conditionalFormatting sqref="B4:C5 C2:F2">
    <cfRule type="cellIs" dxfId="0" priority="1" operator="equal">
      <formula>0</formula>
    </cfRule>
  </conditionalFormatting>
  <printOptions horizontalCentered="1"/>
  <pageMargins left="0" right="0" top="0" bottom="0" header="0" footer="0"/>
  <pageSetup scale="90" orientation="portrait" r:id="rId2"/>
  <headerFooter>
    <oddHeader>&amp;L&amp;G&amp;R&amp;G</oddHeader>
    <oddFooter xml:space="preserve">&amp;LRevised on: 06.09.2021
</oddFooter>
  </headerFooter>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1"/>
  <dimension ref="A1:K21"/>
  <sheetViews>
    <sheetView showGridLines="0" showRowColHeaders="0" zoomScaleNormal="100" workbookViewId="0">
      <selection activeCell="D21" sqref="D21"/>
    </sheetView>
  </sheetViews>
  <sheetFormatPr defaultColWidth="9.33203125" defaultRowHeight="13.8"/>
  <cols>
    <col min="1" max="1" width="21.33203125" style="137" customWidth="1"/>
    <col min="2" max="5" width="11.5546875" style="137" bestFit="1" customWidth="1"/>
    <col min="6" max="6" width="12.6640625" style="137" bestFit="1" customWidth="1"/>
    <col min="7" max="9" width="11.5546875" style="137" bestFit="1" customWidth="1"/>
    <col min="10" max="11" width="13.109375" style="137" bestFit="1" customWidth="1"/>
    <col min="12" max="16384" width="9.33203125" style="137"/>
  </cols>
  <sheetData>
    <row r="1" spans="1:11" s="133" customFormat="1" ht="25.2" customHeight="1">
      <c r="A1" s="132" t="s">
        <v>29</v>
      </c>
      <c r="B1" s="132" t="s">
        <v>30</v>
      </c>
      <c r="C1" s="132" t="s">
        <v>31</v>
      </c>
      <c r="D1" s="132" t="s">
        <v>32</v>
      </c>
      <c r="E1" s="132" t="s">
        <v>33</v>
      </c>
      <c r="F1" s="132" t="s">
        <v>34</v>
      </c>
      <c r="G1" s="132" t="s">
        <v>35</v>
      </c>
      <c r="H1" s="132" t="s">
        <v>36</v>
      </c>
      <c r="I1" s="132" t="s">
        <v>37</v>
      </c>
      <c r="J1" s="132" t="s">
        <v>87</v>
      </c>
      <c r="K1" s="132" t="s">
        <v>88</v>
      </c>
    </row>
    <row r="2" spans="1:11" s="135" customFormat="1" ht="18.75" customHeight="1">
      <c r="A2" s="136" t="s">
        <v>156</v>
      </c>
      <c r="B2" s="134">
        <f>B3*2</f>
        <v>58700</v>
      </c>
      <c r="C2" s="134">
        <f>C3*2</f>
        <v>67100</v>
      </c>
      <c r="D2" s="134">
        <f t="shared" ref="D2:K2" si="0">D3*2</f>
        <v>75500</v>
      </c>
      <c r="E2" s="134">
        <f t="shared" si="0"/>
        <v>83800</v>
      </c>
      <c r="F2" s="134">
        <f t="shared" si="0"/>
        <v>90600</v>
      </c>
      <c r="G2" s="134">
        <f t="shared" si="0"/>
        <v>97300</v>
      </c>
      <c r="H2" s="134">
        <f t="shared" si="0"/>
        <v>104000</v>
      </c>
      <c r="I2" s="134">
        <f t="shared" si="0"/>
        <v>110700</v>
      </c>
      <c r="J2" s="134">
        <f t="shared" si="0"/>
        <v>117400</v>
      </c>
      <c r="K2" s="134">
        <f t="shared" si="0"/>
        <v>124100</v>
      </c>
    </row>
    <row r="3" spans="1:11" s="135" customFormat="1" ht="18.75" customHeight="1">
      <c r="A3" s="136" t="s">
        <v>44</v>
      </c>
      <c r="B3" s="134">
        <v>29350</v>
      </c>
      <c r="C3" s="134">
        <v>33550</v>
      </c>
      <c r="D3" s="134">
        <v>37750</v>
      </c>
      <c r="E3" s="134">
        <v>41900</v>
      </c>
      <c r="F3" s="134">
        <v>45300</v>
      </c>
      <c r="G3" s="134">
        <v>48650</v>
      </c>
      <c r="H3" s="134">
        <v>52000</v>
      </c>
      <c r="I3" s="134">
        <v>55350</v>
      </c>
      <c r="J3" s="134">
        <v>58700</v>
      </c>
      <c r="K3" s="134">
        <v>62050</v>
      </c>
    </row>
    <row r="4" spans="1:11" ht="18.75" customHeight="1">
      <c r="A4" s="136" t="s">
        <v>43</v>
      </c>
      <c r="B4" s="134">
        <v>17700</v>
      </c>
      <c r="C4" s="134">
        <v>20200</v>
      </c>
      <c r="D4" s="134">
        <v>22750</v>
      </c>
      <c r="E4" s="134">
        <v>26200</v>
      </c>
      <c r="F4" s="134">
        <v>30680</v>
      </c>
      <c r="G4" s="134">
        <v>35160</v>
      </c>
      <c r="H4" s="134">
        <v>39640</v>
      </c>
      <c r="I4" s="134">
        <v>44120</v>
      </c>
      <c r="J4" s="134">
        <v>48600</v>
      </c>
      <c r="K4" s="134">
        <v>53080</v>
      </c>
    </row>
    <row r="5" spans="1:11" ht="18.75" customHeight="1">
      <c r="A5" s="148" t="s">
        <v>175</v>
      </c>
      <c r="B5" s="140">
        <f>B12</f>
        <v>20545</v>
      </c>
      <c r="C5" s="140">
        <f t="shared" ref="C5:K5" si="1">C12</f>
        <v>23485</v>
      </c>
      <c r="D5" s="140">
        <f t="shared" si="1"/>
        <v>26425</v>
      </c>
      <c r="E5" s="140">
        <f t="shared" si="1"/>
        <v>29329.999999999996</v>
      </c>
      <c r="F5" s="140">
        <f t="shared" si="1"/>
        <v>31709.999999999996</v>
      </c>
      <c r="G5" s="140">
        <f t="shared" si="1"/>
        <v>34055</v>
      </c>
      <c r="H5" s="140">
        <f t="shared" si="1"/>
        <v>36400</v>
      </c>
      <c r="I5" s="140">
        <f t="shared" si="1"/>
        <v>38745</v>
      </c>
      <c r="J5" s="140">
        <f t="shared" si="1"/>
        <v>41090</v>
      </c>
      <c r="K5" s="140">
        <f t="shared" si="1"/>
        <v>43435</v>
      </c>
    </row>
    <row r="6" spans="1:11" ht="25.2" customHeight="1">
      <c r="B6" s="138"/>
      <c r="C6" s="139"/>
      <c r="D6" s="139"/>
      <c r="E6" s="139"/>
      <c r="F6" s="139"/>
      <c r="G6" s="139"/>
      <c r="H6" s="139"/>
      <c r="I6" s="139"/>
      <c r="J6" s="139"/>
      <c r="K6" s="139"/>
    </row>
    <row r="7" spans="1:11" ht="25.2" customHeight="1">
      <c r="A7" s="146" t="s">
        <v>157</v>
      </c>
      <c r="B7" s="147">
        <f>B2</f>
        <v>58700</v>
      </c>
      <c r="C7" s="147">
        <f t="shared" ref="C7:K7" si="2">C2</f>
        <v>67100</v>
      </c>
      <c r="D7" s="147">
        <f t="shared" si="2"/>
        <v>75500</v>
      </c>
      <c r="E7" s="147">
        <f t="shared" si="2"/>
        <v>83800</v>
      </c>
      <c r="F7" s="147">
        <f t="shared" si="2"/>
        <v>90600</v>
      </c>
      <c r="G7" s="147">
        <f t="shared" si="2"/>
        <v>97300</v>
      </c>
      <c r="H7" s="147">
        <f t="shared" si="2"/>
        <v>104000</v>
      </c>
      <c r="I7" s="147">
        <f t="shared" si="2"/>
        <v>110700</v>
      </c>
      <c r="J7" s="147">
        <f t="shared" si="2"/>
        <v>117400</v>
      </c>
      <c r="K7" s="147">
        <f t="shared" si="2"/>
        <v>124100</v>
      </c>
    </row>
    <row r="8" spans="1:11">
      <c r="B8" s="138"/>
      <c r="C8" s="138"/>
      <c r="D8" s="138"/>
      <c r="E8" s="138"/>
      <c r="F8" s="138"/>
      <c r="G8" s="138"/>
      <c r="H8" s="138"/>
      <c r="I8" s="138"/>
      <c r="J8" s="138"/>
      <c r="K8" s="138"/>
    </row>
    <row r="9" spans="1:11">
      <c r="B9" s="138"/>
      <c r="C9" s="138"/>
      <c r="D9" s="138"/>
      <c r="E9" s="138"/>
      <c r="F9" s="138"/>
      <c r="G9" s="138"/>
    </row>
    <row r="10" spans="1:11" hidden="1">
      <c r="B10" s="138"/>
      <c r="C10" s="138"/>
      <c r="D10" s="138"/>
      <c r="E10" s="138"/>
      <c r="F10" s="138"/>
      <c r="G10" s="138"/>
      <c r="H10" s="138"/>
      <c r="I10" s="138"/>
      <c r="J10" s="138"/>
      <c r="K10" s="138"/>
    </row>
    <row r="11" spans="1:11" hidden="1">
      <c r="A11" s="149" t="s">
        <v>102</v>
      </c>
      <c r="B11" s="150">
        <f t="shared" ref="B11:K11" si="3">SUM(B5)/12</f>
        <v>1712.0833333333333</v>
      </c>
      <c r="C11" s="150">
        <f t="shared" si="3"/>
        <v>1957.0833333333333</v>
      </c>
      <c r="D11" s="150">
        <f t="shared" si="3"/>
        <v>2202.0833333333335</v>
      </c>
      <c r="E11" s="150">
        <f t="shared" si="3"/>
        <v>2444.1666666666665</v>
      </c>
      <c r="F11" s="150">
        <f t="shared" si="3"/>
        <v>2642.4999999999995</v>
      </c>
      <c r="G11" s="150">
        <f t="shared" si="3"/>
        <v>2837.9166666666665</v>
      </c>
      <c r="H11" s="150">
        <f t="shared" si="3"/>
        <v>3033.3333333333335</v>
      </c>
      <c r="I11" s="150">
        <f t="shared" si="3"/>
        <v>3228.75</v>
      </c>
      <c r="J11" s="150">
        <f t="shared" si="3"/>
        <v>3424.1666666666665</v>
      </c>
      <c r="K11" s="150">
        <f t="shared" si="3"/>
        <v>3619.5833333333335</v>
      </c>
    </row>
    <row r="12" spans="1:11" hidden="1">
      <c r="A12" s="141" t="s">
        <v>103</v>
      </c>
      <c r="B12" s="142">
        <f>B7*0.35</f>
        <v>20545</v>
      </c>
      <c r="C12" s="142">
        <f t="shared" ref="C12:K12" si="4">C7*0.35</f>
        <v>23485</v>
      </c>
      <c r="D12" s="142">
        <f t="shared" si="4"/>
        <v>26425</v>
      </c>
      <c r="E12" s="142">
        <f t="shared" si="4"/>
        <v>29329.999999999996</v>
      </c>
      <c r="F12" s="142">
        <f t="shared" si="4"/>
        <v>31709.999999999996</v>
      </c>
      <c r="G12" s="142">
        <f t="shared" si="4"/>
        <v>34055</v>
      </c>
      <c r="H12" s="142">
        <f t="shared" si="4"/>
        <v>36400</v>
      </c>
      <c r="I12" s="142">
        <f t="shared" si="4"/>
        <v>38745</v>
      </c>
      <c r="J12" s="142">
        <f t="shared" si="4"/>
        <v>41090</v>
      </c>
      <c r="K12" s="142">
        <f t="shared" si="4"/>
        <v>43435</v>
      </c>
    </row>
    <row r="13" spans="1:11" hidden="1">
      <c r="A13" s="141" t="s">
        <v>104</v>
      </c>
      <c r="B13" s="142">
        <f t="shared" ref="B13:K13" si="5">B7*0.65</f>
        <v>38155</v>
      </c>
      <c r="C13" s="142">
        <f t="shared" si="5"/>
        <v>43615</v>
      </c>
      <c r="D13" s="142">
        <f t="shared" si="5"/>
        <v>49075</v>
      </c>
      <c r="E13" s="142">
        <f t="shared" si="5"/>
        <v>54470</v>
      </c>
      <c r="F13" s="142">
        <f t="shared" si="5"/>
        <v>58890</v>
      </c>
      <c r="G13" s="142">
        <f t="shared" si="5"/>
        <v>63245</v>
      </c>
      <c r="H13" s="142">
        <f t="shared" si="5"/>
        <v>67600</v>
      </c>
      <c r="I13" s="142">
        <f t="shared" si="5"/>
        <v>71955</v>
      </c>
      <c r="J13" s="142">
        <f t="shared" si="5"/>
        <v>76310</v>
      </c>
      <c r="K13" s="142">
        <f t="shared" si="5"/>
        <v>80665</v>
      </c>
    </row>
    <row r="14" spans="1:11" hidden="1">
      <c r="A14" s="143">
        <f>100/35</f>
        <v>2.8571428571428572</v>
      </c>
      <c r="B14" s="142">
        <f>SUM(B12:B13)</f>
        <v>58700</v>
      </c>
      <c r="C14" s="142">
        <f>SUM(C12:C13)</f>
        <v>67100</v>
      </c>
      <c r="D14" s="142">
        <f>SUM(D12:D13)</f>
        <v>75500</v>
      </c>
      <c r="E14" s="142">
        <f>SUM(E12:E13)</f>
        <v>83800</v>
      </c>
      <c r="F14" s="142">
        <f t="shared" ref="F14:K14" si="6">F12*$A$14</f>
        <v>90599.999999999985</v>
      </c>
      <c r="G14" s="142">
        <f t="shared" si="6"/>
        <v>97300</v>
      </c>
      <c r="H14" s="142">
        <f t="shared" si="6"/>
        <v>104000</v>
      </c>
      <c r="I14" s="142">
        <f t="shared" si="6"/>
        <v>110700</v>
      </c>
      <c r="J14" s="142">
        <f t="shared" si="6"/>
        <v>117400</v>
      </c>
      <c r="K14" s="142">
        <f t="shared" si="6"/>
        <v>124100</v>
      </c>
    </row>
    <row r="15" spans="1:11" hidden="1">
      <c r="A15" s="141"/>
      <c r="B15" s="142">
        <f>B14*0.35</f>
        <v>20545</v>
      </c>
      <c r="C15" s="142">
        <f t="shared" ref="C15:K15" si="7">C14*0.35</f>
        <v>23485</v>
      </c>
      <c r="D15" s="142">
        <f t="shared" si="7"/>
        <v>26425</v>
      </c>
      <c r="E15" s="142">
        <f t="shared" si="7"/>
        <v>29329.999999999996</v>
      </c>
      <c r="F15" s="142">
        <f t="shared" si="7"/>
        <v>31709.999999999993</v>
      </c>
      <c r="G15" s="142">
        <f t="shared" si="7"/>
        <v>34055</v>
      </c>
      <c r="H15" s="142">
        <f t="shared" si="7"/>
        <v>36400</v>
      </c>
      <c r="I15" s="142">
        <f t="shared" si="7"/>
        <v>38745</v>
      </c>
      <c r="J15" s="142">
        <f t="shared" si="7"/>
        <v>41090</v>
      </c>
      <c r="K15" s="142">
        <f t="shared" si="7"/>
        <v>43435</v>
      </c>
    </row>
    <row r="16" spans="1:11" hidden="1">
      <c r="A16" s="141"/>
      <c r="B16" s="142">
        <f>B12-B15</f>
        <v>0</v>
      </c>
      <c r="C16" s="142">
        <f t="shared" ref="C16:K16" si="8">C12-C15</f>
        <v>0</v>
      </c>
      <c r="D16" s="142">
        <f t="shared" si="8"/>
        <v>0</v>
      </c>
      <c r="E16" s="142">
        <f t="shared" si="8"/>
        <v>0</v>
      </c>
      <c r="F16" s="142">
        <f t="shared" si="8"/>
        <v>0</v>
      </c>
      <c r="G16" s="142">
        <f t="shared" si="8"/>
        <v>0</v>
      </c>
      <c r="H16" s="142">
        <f t="shared" si="8"/>
        <v>0</v>
      </c>
      <c r="I16" s="142">
        <f t="shared" si="8"/>
        <v>0</v>
      </c>
      <c r="J16" s="142">
        <f t="shared" si="8"/>
        <v>0</v>
      </c>
      <c r="K16" s="142">
        <f t="shared" si="8"/>
        <v>0</v>
      </c>
    </row>
    <row r="17" spans="1:11" hidden="1">
      <c r="A17" s="141"/>
      <c r="B17" s="142"/>
      <c r="C17" s="142"/>
      <c r="D17" s="142"/>
      <c r="E17" s="142"/>
      <c r="F17" s="142"/>
      <c r="G17" s="142"/>
      <c r="H17" s="142"/>
      <c r="I17" s="142"/>
      <c r="J17" s="142"/>
      <c r="K17" s="142"/>
    </row>
    <row r="18" spans="1:11">
      <c r="B18" s="144"/>
      <c r="C18" s="144"/>
      <c r="D18" s="144"/>
      <c r="E18" s="144"/>
      <c r="F18" s="144"/>
      <c r="G18" s="144"/>
      <c r="H18" s="144"/>
      <c r="I18" s="144"/>
      <c r="J18" s="144"/>
      <c r="K18" s="144"/>
    </row>
    <row r="19" spans="1:11">
      <c r="B19" s="145"/>
      <c r="C19" s="145"/>
      <c r="D19" s="145"/>
      <c r="E19" s="145"/>
      <c r="F19" s="145"/>
      <c r="G19" s="145"/>
      <c r="H19" s="145"/>
      <c r="I19" s="145"/>
      <c r="J19" s="145"/>
      <c r="K19" s="145"/>
    </row>
    <row r="20" spans="1:11">
      <c r="B20" s="145"/>
      <c r="C20" s="145"/>
      <c r="D20" s="145"/>
      <c r="E20" s="145"/>
      <c r="F20" s="145"/>
      <c r="G20" s="145"/>
      <c r="H20" s="145"/>
      <c r="I20" s="145"/>
      <c r="J20" s="145"/>
      <c r="K20" s="145"/>
    </row>
    <row r="21" spans="1:11">
      <c r="B21" s="145"/>
      <c r="C21" s="145"/>
      <c r="D21" s="145"/>
      <c r="E21" s="145"/>
      <c r="F21" s="145"/>
      <c r="G21" s="145"/>
      <c r="H21" s="145"/>
      <c r="I21" s="145"/>
      <c r="J21" s="145"/>
      <c r="K21" s="145"/>
    </row>
  </sheetData>
  <sheetProtection algorithmName="SHA-512" hashValue="S1C4Ve4pGk0fQMZXCwM6wSI7oMRn7A2Om/TjgdqhxVJLsrsZTWt5VqzXdfRkLMAUzXTuwcLIN/LLWD1/KGSH+Q==" saltValue="LiBqssCAxAKLcq2GVJp/mA==" spinCount="100000" sheet="1" selectLockedCells="1"/>
  <customSheetViews>
    <customSheetView guid="{761A298F-763A-4E6A-9D75-1A2AA33BEFD7}">
      <selection activeCell="I9" sqref="I9"/>
      <pageMargins left="0.75" right="0.75" top="1" bottom="1" header="0.5" footer="0.5"/>
      <pageSetup orientation="landscape" r:id="rId1"/>
      <headerFooter alignWithMargins="0">
        <oddFooter>&amp;L&amp;6&amp;Z&amp;F</oddFooter>
      </headerFooter>
    </customSheetView>
  </customSheetViews>
  <phoneticPr fontId="4" type="noConversion"/>
  <printOptions horizontalCentered="1"/>
  <pageMargins left="0" right="0" top="0" bottom="0" header="0" footer="0"/>
  <pageSetup scale="90" orientation="portrait" r:id="rId2"/>
  <headerFooter>
    <oddHeader>&amp;L&amp;G&amp;R&amp;G</oddHeader>
    <oddFooter xml:space="preserve">&amp;LRevised on: 06.09.2021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FD1C8-0D69-4366-9584-21904680A4BA}">
  <sheetPr codeName="Sheet7"/>
  <dimension ref="A1:K35"/>
  <sheetViews>
    <sheetView showGridLines="0" workbookViewId="0">
      <selection activeCell="D21" sqref="D21"/>
    </sheetView>
  </sheetViews>
  <sheetFormatPr defaultRowHeight="13.2"/>
  <cols>
    <col min="1" max="8" width="9.109375" style="26"/>
    <col min="9" max="9" width="9.109375" style="26" customWidth="1"/>
    <col min="10" max="10" width="7.5546875" style="26" customWidth="1"/>
    <col min="11" max="11" width="9.109375" style="26" hidden="1" customWidth="1"/>
  </cols>
  <sheetData>
    <row r="1" spans="1:11" s="26" customFormat="1" ht="13.8">
      <c r="A1" s="338" t="s">
        <v>22</v>
      </c>
      <c r="B1" s="339"/>
      <c r="C1" s="340">
        <f>'Check Request'!B6</f>
        <v>0</v>
      </c>
      <c r="D1" s="340"/>
      <c r="E1" s="340">
        <f>'Check Request'!D6</f>
        <v>0</v>
      </c>
      <c r="F1" s="340"/>
      <c r="G1" s="302" t="s">
        <v>14</v>
      </c>
      <c r="H1" s="25">
        <f>'Check Request'!H6</f>
        <v>0</v>
      </c>
    </row>
    <row r="2" spans="1:11" ht="21">
      <c r="A2" s="341" t="s">
        <v>160</v>
      </c>
      <c r="B2" s="341"/>
      <c r="C2" s="341"/>
      <c r="D2" s="341"/>
      <c r="E2" s="341"/>
      <c r="F2" s="341"/>
      <c r="G2" s="341"/>
      <c r="H2" s="341"/>
      <c r="I2" s="341"/>
      <c r="J2" s="341"/>
      <c r="K2" s="341"/>
    </row>
    <row r="3" spans="1:11" ht="19.5" customHeight="1">
      <c r="A3" s="342" t="s">
        <v>306</v>
      </c>
      <c r="B3" s="342"/>
      <c r="C3" s="342"/>
      <c r="D3" s="342"/>
      <c r="E3" s="342"/>
      <c r="F3" s="342"/>
      <c r="G3" s="342"/>
      <c r="H3" s="342"/>
      <c r="I3" s="342"/>
      <c r="J3" s="342"/>
      <c r="K3"/>
    </row>
    <row r="4" spans="1:11" ht="54" customHeight="1">
      <c r="A4" s="334"/>
      <c r="B4" s="334"/>
      <c r="C4" s="334"/>
      <c r="D4" s="334"/>
      <c r="E4" s="334"/>
      <c r="F4" s="334"/>
      <c r="G4" s="334"/>
      <c r="H4" s="334"/>
      <c r="I4" s="334"/>
      <c r="J4" s="334"/>
      <c r="K4" s="334"/>
    </row>
    <row r="5" spans="1:11" s="6" customFormat="1" ht="38.25" customHeight="1">
      <c r="A5" s="294"/>
      <c r="B5" s="343" t="s">
        <v>305</v>
      </c>
      <c r="C5" s="343"/>
      <c r="D5" s="343"/>
      <c r="E5" s="343"/>
      <c r="F5" s="343"/>
      <c r="G5" s="343"/>
      <c r="H5" s="343"/>
      <c r="I5" s="343"/>
      <c r="J5" s="343"/>
      <c r="K5" s="343"/>
    </row>
    <row r="6" spans="1:11" s="6" customFormat="1" ht="28.5" customHeight="1">
      <c r="A6" s="294"/>
      <c r="B6" s="343" t="s">
        <v>309</v>
      </c>
      <c r="C6" s="343"/>
      <c r="D6" s="343"/>
      <c r="E6" s="343"/>
      <c r="F6" s="343"/>
      <c r="G6" s="343"/>
      <c r="H6" s="343"/>
      <c r="I6" s="343"/>
      <c r="J6" s="343"/>
      <c r="K6" s="343"/>
    </row>
    <row r="7" spans="1:11" s="6" customFormat="1" ht="28.5" customHeight="1">
      <c r="A7" s="294"/>
      <c r="B7" s="343" t="s">
        <v>300</v>
      </c>
      <c r="C7" s="343"/>
      <c r="D7" s="343"/>
      <c r="E7" s="343"/>
      <c r="F7" s="343"/>
      <c r="G7" s="343"/>
      <c r="H7" s="343"/>
      <c r="I7" s="343"/>
      <c r="J7" s="343"/>
      <c r="K7" s="343"/>
    </row>
    <row r="8" spans="1:11" s="6" customFormat="1" ht="23.25" customHeight="1">
      <c r="A8" s="294"/>
      <c r="B8" s="343" t="s">
        <v>310</v>
      </c>
      <c r="C8" s="343"/>
      <c r="D8" s="343"/>
      <c r="E8" s="343"/>
      <c r="F8" s="343"/>
      <c r="G8" s="343"/>
      <c r="H8" s="343"/>
      <c r="I8" s="343"/>
      <c r="J8" s="343"/>
      <c r="K8" s="343"/>
    </row>
    <row r="9" spans="1:11" s="6" customFormat="1" ht="45.75" customHeight="1">
      <c r="A9" s="294"/>
      <c r="B9" s="343" t="s">
        <v>312</v>
      </c>
      <c r="C9" s="343"/>
      <c r="D9" s="343"/>
      <c r="E9" s="343"/>
      <c r="F9" s="343"/>
      <c r="G9" s="343"/>
      <c r="H9" s="343"/>
      <c r="I9" s="343"/>
      <c r="J9" s="343"/>
      <c r="K9" s="343"/>
    </row>
    <row r="10" spans="1:11" s="6" customFormat="1" ht="36" customHeight="1">
      <c r="A10" s="294"/>
      <c r="B10" s="343" t="s">
        <v>301</v>
      </c>
      <c r="C10" s="343"/>
      <c r="D10" s="343"/>
      <c r="E10" s="343"/>
      <c r="F10" s="343"/>
      <c r="G10" s="343"/>
      <c r="H10" s="343"/>
      <c r="I10" s="343"/>
      <c r="J10" s="343"/>
      <c r="K10" s="343"/>
    </row>
    <row r="11" spans="1:11" s="6" customFormat="1" ht="28.5" customHeight="1">
      <c r="A11" s="294"/>
      <c r="B11" s="344" t="s">
        <v>302</v>
      </c>
      <c r="C11" s="344"/>
      <c r="D11" s="344"/>
      <c r="E11" s="344"/>
      <c r="F11" s="344"/>
      <c r="G11" s="344"/>
      <c r="H11" s="344"/>
      <c r="I11" s="344"/>
      <c r="J11" s="344"/>
      <c r="K11" s="344"/>
    </row>
    <row r="12" spans="1:11" s="6" customFormat="1" ht="28.5" customHeight="1">
      <c r="A12" s="295"/>
      <c r="B12" s="343" t="s">
        <v>314</v>
      </c>
      <c r="C12" s="343"/>
      <c r="D12" s="343"/>
      <c r="E12" s="343"/>
      <c r="F12" s="343"/>
      <c r="G12" s="343"/>
      <c r="H12" s="343"/>
      <c r="I12" s="343"/>
      <c r="J12" s="343"/>
      <c r="K12" s="343"/>
    </row>
    <row r="13" spans="1:11" s="296" customFormat="1" ht="10.5" customHeight="1">
      <c r="B13" s="297"/>
      <c r="C13" s="297"/>
      <c r="D13" s="297"/>
      <c r="E13" s="297"/>
      <c r="F13" s="297"/>
      <c r="G13" s="297"/>
      <c r="H13" s="297"/>
      <c r="I13" s="297"/>
      <c r="J13" s="297"/>
      <c r="K13" s="297"/>
    </row>
    <row r="14" spans="1:11" s="6" customFormat="1" ht="28.5" customHeight="1">
      <c r="A14" s="296"/>
      <c r="B14" s="343" t="s">
        <v>311</v>
      </c>
      <c r="C14" s="343"/>
      <c r="D14" s="343"/>
      <c r="E14" s="343"/>
      <c r="F14" s="343"/>
      <c r="G14" s="343"/>
      <c r="H14" s="343"/>
      <c r="I14" s="343"/>
      <c r="J14" s="343"/>
      <c r="K14" s="343"/>
    </row>
    <row r="15" spans="1:11" s="6" customFormat="1" ht="12" customHeight="1">
      <c r="A15" s="298"/>
      <c r="B15" s="299"/>
      <c r="C15" s="299"/>
      <c r="D15" s="299"/>
      <c r="E15" s="299"/>
      <c r="F15" s="299"/>
      <c r="G15" s="299"/>
      <c r="H15" s="299"/>
      <c r="I15" s="299"/>
      <c r="J15" s="299"/>
      <c r="K15" s="299"/>
    </row>
    <row r="16" spans="1:11" s="6" customFormat="1" ht="28.5" customHeight="1">
      <c r="A16" s="296"/>
      <c r="B16" s="343" t="s">
        <v>303</v>
      </c>
      <c r="C16" s="343"/>
      <c r="D16" s="343"/>
      <c r="E16" s="343"/>
      <c r="F16" s="343"/>
      <c r="G16" s="343"/>
      <c r="H16" s="343"/>
      <c r="I16" s="343"/>
      <c r="J16" s="343"/>
      <c r="K16" s="343"/>
    </row>
    <row r="17" spans="1:11" s="6" customFormat="1" ht="8.25" customHeight="1">
      <c r="A17" s="298"/>
      <c r="B17" s="299"/>
      <c r="C17" s="299"/>
      <c r="D17" s="299"/>
      <c r="E17" s="299"/>
      <c r="F17" s="299"/>
      <c r="G17" s="299"/>
      <c r="H17" s="299"/>
      <c r="I17" s="299"/>
      <c r="J17" s="299"/>
      <c r="K17" s="299"/>
    </row>
    <row r="18" spans="1:11" s="6" customFormat="1" ht="44.25" customHeight="1">
      <c r="A18" s="296"/>
      <c r="B18" s="343" t="s">
        <v>304</v>
      </c>
      <c r="C18" s="343"/>
      <c r="D18" s="343"/>
      <c r="E18" s="343"/>
      <c r="F18" s="343"/>
      <c r="G18" s="343"/>
      <c r="H18" s="343"/>
      <c r="I18" s="343"/>
      <c r="J18" s="343"/>
      <c r="K18" s="343"/>
    </row>
    <row r="19" spans="1:11" s="6" customFormat="1" ht="6.75" customHeight="1">
      <c r="A19" s="298"/>
      <c r="B19" s="299"/>
      <c r="C19" s="299"/>
      <c r="D19" s="299"/>
      <c r="E19" s="299"/>
      <c r="F19" s="299"/>
      <c r="G19" s="299"/>
      <c r="H19" s="299"/>
      <c r="I19" s="299"/>
      <c r="J19" s="299"/>
      <c r="K19" s="299"/>
    </row>
    <row r="20" spans="1:11" s="6" customFormat="1" ht="28.5" customHeight="1">
      <c r="A20" s="294"/>
      <c r="B20" s="343" t="s">
        <v>313</v>
      </c>
      <c r="C20" s="343"/>
      <c r="D20" s="343"/>
      <c r="E20" s="343"/>
      <c r="F20" s="343"/>
      <c r="G20" s="343"/>
      <c r="H20" s="343"/>
      <c r="I20" s="343"/>
      <c r="J20" s="343"/>
      <c r="K20" s="343"/>
    </row>
    <row r="21" spans="1:11" ht="21.75" customHeight="1">
      <c r="A21" s="291"/>
      <c r="B21" s="290"/>
      <c r="C21" s="291"/>
      <c r="D21" s="291"/>
      <c r="E21" s="291"/>
      <c r="F21" s="291"/>
      <c r="G21" s="291"/>
      <c r="H21" s="291"/>
      <c r="I21" s="291"/>
      <c r="J21" s="291"/>
      <c r="K21" s="291"/>
    </row>
    <row r="22" spans="1:11" ht="13.8">
      <c r="A22" s="292"/>
      <c r="B22" s="292"/>
      <c r="C22" s="292"/>
      <c r="D22" s="292"/>
      <c r="E22" s="292"/>
      <c r="F22" s="292"/>
      <c r="G22" s="292"/>
      <c r="H22" s="292"/>
      <c r="I22" s="292"/>
      <c r="J22" s="292"/>
      <c r="K22" s="292"/>
    </row>
    <row r="23" spans="1:11" ht="0.75" hidden="1" customHeight="1">
      <c r="A23" s="53"/>
      <c r="B23" s="53"/>
      <c r="C23" s="53"/>
      <c r="D23" s="53"/>
      <c r="E23" s="53"/>
      <c r="F23" s="53"/>
      <c r="G23" s="53"/>
      <c r="H23" s="53"/>
      <c r="I23" s="53"/>
      <c r="J23" s="53"/>
      <c r="K23" s="53"/>
    </row>
    <row r="24" spans="1:11" ht="3.75" hidden="1" customHeight="1">
      <c r="A24" s="53"/>
      <c r="B24" s="53"/>
      <c r="C24" s="53"/>
      <c r="D24" s="53"/>
      <c r="E24" s="53"/>
      <c r="F24" s="53"/>
      <c r="G24" s="53"/>
      <c r="H24" s="53"/>
      <c r="I24" s="53"/>
      <c r="J24" s="53"/>
      <c r="K24" s="53"/>
    </row>
    <row r="25" spans="1:11" ht="1.5" hidden="1" customHeight="1">
      <c r="A25" s="53"/>
      <c r="B25" s="53"/>
      <c r="C25" s="53"/>
      <c r="D25" s="53"/>
      <c r="E25" s="53"/>
      <c r="F25" s="53"/>
      <c r="G25" s="53"/>
      <c r="H25" s="53"/>
      <c r="I25" s="53"/>
      <c r="J25" s="53"/>
      <c r="K25" s="53"/>
    </row>
    <row r="26" spans="1:11" ht="14.25" hidden="1" customHeight="1">
      <c r="A26" s="53"/>
      <c r="B26" s="53"/>
      <c r="C26" s="53"/>
      <c r="D26" s="53"/>
      <c r="E26" s="53"/>
      <c r="F26" s="53"/>
      <c r="G26" s="53"/>
      <c r="H26" s="53"/>
      <c r="I26" s="53"/>
      <c r="J26" s="53"/>
      <c r="K26" s="53"/>
    </row>
    <row r="27" spans="1:11" ht="14.25" hidden="1" customHeight="1">
      <c r="A27" s="53"/>
      <c r="B27" s="293"/>
      <c r="C27" s="53"/>
      <c r="D27" s="53"/>
      <c r="E27" s="53"/>
      <c r="F27" s="53"/>
      <c r="G27" s="53"/>
      <c r="H27" s="53"/>
      <c r="I27" s="53"/>
      <c r="J27" s="53"/>
      <c r="K27" s="53"/>
    </row>
    <row r="28" spans="1:11" ht="14.25" hidden="1" customHeight="1">
      <c r="A28" s="53"/>
      <c r="B28" s="293"/>
      <c r="C28" s="53"/>
      <c r="D28" s="53"/>
      <c r="E28" s="53"/>
      <c r="F28" s="53"/>
      <c r="G28" s="53"/>
      <c r="H28" s="53"/>
      <c r="I28" s="53"/>
      <c r="J28" s="53"/>
      <c r="K28" s="53"/>
    </row>
    <row r="29" spans="1:11" ht="57.75" customHeight="1">
      <c r="A29" s="333" t="s">
        <v>307</v>
      </c>
      <c r="B29" s="333"/>
      <c r="C29" s="333"/>
      <c r="D29" s="333"/>
      <c r="E29" s="333"/>
      <c r="F29" s="333"/>
      <c r="G29" s="333"/>
      <c r="H29" s="333"/>
      <c r="I29" s="333"/>
      <c r="J29" s="333"/>
      <c r="K29" s="333"/>
    </row>
    <row r="30" spans="1:11" ht="34.5" customHeight="1">
      <c r="A30" s="333" t="s">
        <v>308</v>
      </c>
      <c r="B30" s="333"/>
      <c r="C30" s="333"/>
      <c r="D30" s="333"/>
      <c r="E30" s="333"/>
      <c r="F30" s="333"/>
      <c r="G30" s="333"/>
      <c r="H30" s="333"/>
      <c r="I30" s="333"/>
      <c r="J30" s="333"/>
      <c r="K30" s="333"/>
    </row>
    <row r="31" spans="1:11" ht="13.8">
      <c r="A31" s="53"/>
      <c r="B31" s="53"/>
      <c r="C31" s="53"/>
      <c r="D31" s="53"/>
      <c r="E31" s="53"/>
      <c r="F31" s="53"/>
      <c r="G31" s="53"/>
      <c r="H31" s="53"/>
      <c r="I31" s="53"/>
      <c r="J31" s="53"/>
      <c r="K31" s="53"/>
    </row>
    <row r="32" spans="1:11" ht="13.8">
      <c r="A32" s="53"/>
      <c r="B32" s="53"/>
      <c r="C32" s="53"/>
      <c r="D32" s="53"/>
      <c r="E32" s="53"/>
      <c r="F32" s="53"/>
      <c r="G32" s="53"/>
      <c r="H32" s="53"/>
      <c r="I32" s="53"/>
      <c r="J32" s="53"/>
      <c r="K32" s="53"/>
    </row>
    <row r="33" spans="1:11" ht="13.8">
      <c r="A33" s="53"/>
      <c r="B33" s="53"/>
      <c r="C33" s="53"/>
      <c r="D33" s="53"/>
      <c r="E33" s="53"/>
      <c r="F33" s="53"/>
      <c r="G33" s="53"/>
      <c r="H33" s="53"/>
      <c r="I33" s="53"/>
      <c r="J33" s="53"/>
      <c r="K33" s="53"/>
    </row>
    <row r="34" spans="1:11" ht="13.8">
      <c r="A34" s="53"/>
      <c r="B34" s="53"/>
      <c r="C34" s="53"/>
      <c r="D34" s="53"/>
      <c r="E34" s="53"/>
      <c r="F34" s="53"/>
      <c r="G34" s="53"/>
      <c r="H34" s="53"/>
      <c r="I34" s="53"/>
      <c r="J34" s="53"/>
      <c r="K34" s="53"/>
    </row>
    <row r="35" spans="1:11" ht="13.8">
      <c r="A35" s="45"/>
      <c r="B35" s="45"/>
      <c r="C35" s="45"/>
      <c r="D35" s="45"/>
      <c r="E35" s="45"/>
      <c r="F35" s="45"/>
      <c r="G35" s="45"/>
      <c r="H35" s="45"/>
      <c r="I35" s="45"/>
      <c r="J35" s="45"/>
      <c r="K35" s="45"/>
    </row>
  </sheetData>
  <sheetProtection algorithmName="SHA-512" hashValue="QXaIDtpOLoo6Mr5oDKsWze2IxQwCukzaQ9uy/SLz8mDcvb4mPt02EP5e2My4SP2A/4B/vPHqKREHWBepaf7euQ==" saltValue="qBTBrp6JafW6r/fLSuqiJw==" spinCount="100000" sheet="1" objects="1" scenarios="1"/>
  <mergeCells count="20">
    <mergeCell ref="B9:K9"/>
    <mergeCell ref="B11:K11"/>
    <mergeCell ref="B12:K12"/>
    <mergeCell ref="A29:K29"/>
    <mergeCell ref="A1:B1"/>
    <mergeCell ref="C1:D1"/>
    <mergeCell ref="E1:F1"/>
    <mergeCell ref="A2:K2"/>
    <mergeCell ref="A30:K30"/>
    <mergeCell ref="A3:J3"/>
    <mergeCell ref="B5:K5"/>
    <mergeCell ref="B6:K6"/>
    <mergeCell ref="B7:K7"/>
    <mergeCell ref="B8:K8"/>
    <mergeCell ref="A4:K4"/>
    <mergeCell ref="B14:K14"/>
    <mergeCell ref="B16:K16"/>
    <mergeCell ref="B20:K20"/>
    <mergeCell ref="B18:K18"/>
    <mergeCell ref="B10:K10"/>
  </mergeCells>
  <conditionalFormatting sqref="C1:F1 H1">
    <cfRule type="cellIs" dxfId="10" priority="1" operator="equal">
      <formula>0</formula>
    </cfRule>
  </conditionalFormatting>
  <printOptions horizontalCentered="1"/>
  <pageMargins left="0" right="0" top="0" bottom="0" header="0" footer="0"/>
  <pageSetup scale="90" orientation="portrait" r:id="rId1"/>
  <headerFooter>
    <oddHeader>&amp;L&amp;G&amp;R&amp;G</oddHeader>
    <oddFooter xml:space="preserve">&amp;LRevised on: 06.09.2021
</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T125"/>
  <sheetViews>
    <sheetView showGridLines="0" showRowColHeaders="0" zoomScale="90" zoomScaleNormal="90" workbookViewId="0">
      <selection activeCell="D21" sqref="D21"/>
    </sheetView>
  </sheetViews>
  <sheetFormatPr defaultColWidth="9.109375" defaultRowHeight="13.2"/>
  <cols>
    <col min="1" max="1" width="23.44140625" style="164" customWidth="1"/>
    <col min="2" max="2" width="11.33203125" style="188" customWidth="1"/>
    <col min="3" max="3" width="9.109375" style="187"/>
    <col min="4" max="4" width="9.109375" style="188"/>
    <col min="5" max="5" width="17.6640625" style="188" customWidth="1"/>
    <col min="6" max="6" width="7.6640625" style="188" customWidth="1"/>
    <col min="7" max="7" width="11" style="188" customWidth="1"/>
    <col min="8" max="8" width="16.6640625" style="188" customWidth="1"/>
    <col min="9" max="9" width="18.44140625" style="30" bestFit="1" customWidth="1"/>
    <col min="10" max="10" width="0" style="30" hidden="1" customWidth="1"/>
    <col min="11" max="11" width="11" style="30" hidden="1" customWidth="1"/>
    <col min="12" max="12" width="9.109375" style="30" hidden="1" customWidth="1"/>
    <col min="13" max="16" width="9.109375" style="30"/>
    <col min="17" max="17" width="29.33203125" style="30" bestFit="1" customWidth="1"/>
    <col min="18" max="16384" width="9.109375" style="30"/>
  </cols>
  <sheetData>
    <row r="1" spans="1:11" ht="9.75" customHeight="1">
      <c r="B1" s="164"/>
      <c r="C1" s="163"/>
      <c r="D1" s="164"/>
      <c r="E1" s="164"/>
      <c r="F1" s="164"/>
      <c r="G1" s="164"/>
      <c r="H1" s="164"/>
      <c r="J1" s="345"/>
      <c r="K1" s="346"/>
    </row>
    <row r="2" spans="1:11" ht="15" customHeight="1">
      <c r="A2" s="42"/>
      <c r="B2" s="189"/>
      <c r="C2" s="122"/>
      <c r="D2" s="189"/>
      <c r="J2" s="345"/>
      <c r="K2" s="346"/>
    </row>
    <row r="3" spans="1:11" ht="15.75" customHeight="1">
      <c r="A3" s="171" t="s">
        <v>200</v>
      </c>
      <c r="B3" s="359"/>
      <c r="C3" s="360"/>
      <c r="D3" s="360"/>
      <c r="E3" s="361"/>
      <c r="G3" s="172" t="s">
        <v>11</v>
      </c>
      <c r="H3" s="44">
        <f ca="1">TODAY()</f>
        <v>44356</v>
      </c>
      <c r="J3" s="349"/>
      <c r="K3" s="349"/>
    </row>
    <row r="4" spans="1:11" ht="9.75" customHeight="1">
      <c r="A4" s="33"/>
      <c r="B4" s="174"/>
      <c r="C4" s="174"/>
      <c r="D4" s="174"/>
      <c r="E4" s="174"/>
      <c r="G4" s="172"/>
      <c r="H4" s="34"/>
      <c r="J4" s="345"/>
      <c r="K4" s="345"/>
    </row>
    <row r="5" spans="1:11" ht="9.75" customHeight="1">
      <c r="A5" s="33"/>
      <c r="B5" s="174"/>
      <c r="C5" s="174"/>
      <c r="D5" s="174"/>
      <c r="E5" s="174"/>
      <c r="G5" s="172"/>
      <c r="H5" s="35"/>
      <c r="J5" s="345"/>
      <c r="K5" s="345"/>
    </row>
    <row r="6" spans="1:11" ht="15" customHeight="1">
      <c r="A6" s="171" t="s">
        <v>178</v>
      </c>
      <c r="B6" s="352"/>
      <c r="C6" s="353"/>
      <c r="D6" s="347"/>
      <c r="E6" s="347"/>
      <c r="G6" s="172" t="s">
        <v>14</v>
      </c>
      <c r="H6" s="27"/>
    </row>
    <row r="7" spans="1:11">
      <c r="A7" s="33"/>
      <c r="B7" s="172" t="s">
        <v>42</v>
      </c>
      <c r="C7" s="189"/>
      <c r="D7" s="172" t="s">
        <v>41</v>
      </c>
      <c r="E7" s="189"/>
      <c r="G7" s="172"/>
      <c r="H7" s="35"/>
    </row>
    <row r="8" spans="1:11" ht="12.75" customHeight="1">
      <c r="A8" s="171"/>
      <c r="B8" s="91"/>
      <c r="C8" s="174"/>
      <c r="D8" s="174"/>
      <c r="E8" s="166"/>
      <c r="F8" s="166"/>
      <c r="G8" s="166"/>
      <c r="H8" s="83">
        <f>IF(H12=1,((K8+K10)/AMI!B14),IF(H12=2,(K8+K10)/AMI!C14,IF(H12=3,(K8+K10)/AMI!D14,IF(H12=4,(K8+K10)/AMI!E14,IF(H12=5,((K8+K10)/AMI!F14),IF(H12=6,((K8+K10))/AMI!G14,""))))))</f>
        <v>4.0885860306643949E-2</v>
      </c>
      <c r="K8" s="151">
        <f>H11*12</f>
        <v>2400</v>
      </c>
    </row>
    <row r="9" spans="1:11" ht="13.5" customHeight="1">
      <c r="A9" s="171" t="s">
        <v>38</v>
      </c>
      <c r="B9" s="125"/>
      <c r="C9" s="174"/>
      <c r="D9" s="174"/>
      <c r="E9" s="356" t="s">
        <v>218</v>
      </c>
      <c r="F9" s="357"/>
      <c r="G9" s="358"/>
      <c r="H9" s="43" t="str">
        <f>IF(H12=7,((K8+K10)/AMI!H14),IF(H12=8,(K8+K10)/AMI!I14,IF(H12=9,(K8+K10)/AMI!J14,IF(H12=10,(K8+K10)/AMI!K14,""))))</f>
        <v/>
      </c>
      <c r="K9" s="74"/>
    </row>
    <row r="10" spans="1:11" ht="7.5" customHeight="1">
      <c r="B10" s="84"/>
      <c r="C10" s="84"/>
      <c r="D10" s="84"/>
      <c r="E10" s="166"/>
      <c r="F10" s="166"/>
      <c r="G10" s="166"/>
      <c r="K10" s="151">
        <f>(D10*12)</f>
        <v>0</v>
      </c>
    </row>
    <row r="11" spans="1:11" ht="24" customHeight="1">
      <c r="A11" s="168" t="s">
        <v>0</v>
      </c>
      <c r="B11" s="176"/>
      <c r="C11" s="362" t="s">
        <v>55</v>
      </c>
      <c r="D11" s="363"/>
      <c r="E11" s="75"/>
      <c r="F11" s="75"/>
      <c r="G11" s="36" t="s">
        <v>90</v>
      </c>
      <c r="H11" s="76">
        <f>'Income Calculations Sheet'!H45:K45</f>
        <v>200</v>
      </c>
    </row>
    <row r="12" spans="1:11" ht="14.4" customHeight="1">
      <c r="A12" s="163"/>
      <c r="B12" s="28"/>
      <c r="G12" s="36" t="s">
        <v>29</v>
      </c>
      <c r="H12" s="77">
        <v>1</v>
      </c>
      <c r="I12" s="40"/>
    </row>
    <row r="13" spans="1:11" ht="7.5" customHeight="1">
      <c r="B13" s="37"/>
      <c r="C13" s="78"/>
      <c r="D13" s="78"/>
      <c r="E13" s="78"/>
      <c r="F13" s="78"/>
      <c r="G13" s="78"/>
      <c r="H13" s="78"/>
    </row>
    <row r="14" spans="1:11" ht="12" customHeight="1">
      <c r="B14" s="28"/>
      <c r="C14" s="354" t="s">
        <v>161</v>
      </c>
      <c r="D14" s="355"/>
      <c r="E14" s="355"/>
      <c r="F14" s="355"/>
      <c r="G14" s="355"/>
      <c r="H14" s="355"/>
    </row>
    <row r="15" spans="1:11" ht="17.25" customHeight="1">
      <c r="B15" s="90">
        <f>(B12+B14)</f>
        <v>0</v>
      </c>
      <c r="C15" s="355"/>
      <c r="D15" s="355"/>
      <c r="E15" s="355"/>
      <c r="F15" s="355"/>
      <c r="G15" s="355"/>
      <c r="H15" s="355"/>
    </row>
    <row r="16" spans="1:11" ht="17.25" customHeight="1">
      <c r="A16" s="169" t="s">
        <v>211</v>
      </c>
      <c r="B16" s="366"/>
      <c r="C16" s="367"/>
      <c r="D16" s="367"/>
      <c r="E16" s="78"/>
      <c r="F16" s="78"/>
      <c r="G16" s="78"/>
      <c r="H16" s="78"/>
    </row>
    <row r="17" spans="1:8" ht="6.75" customHeight="1">
      <c r="B17" s="38"/>
      <c r="C17" s="78"/>
      <c r="D17" s="78"/>
      <c r="E17" s="78"/>
      <c r="F17" s="78"/>
      <c r="G17" s="78"/>
      <c r="H17" s="78"/>
    </row>
    <row r="18" spans="1:8" ht="15.75" customHeight="1">
      <c r="A18" s="169" t="s">
        <v>112</v>
      </c>
      <c r="B18" s="350"/>
      <c r="C18" s="351"/>
      <c r="D18" s="351"/>
      <c r="E18" s="351"/>
      <c r="F18" s="171"/>
      <c r="G18" s="172"/>
      <c r="H18" s="39"/>
    </row>
    <row r="19" spans="1:8" ht="9.6" customHeight="1"/>
    <row r="20" spans="1:8" ht="13.8">
      <c r="A20" s="169" t="s">
        <v>1</v>
      </c>
      <c r="B20" s="169"/>
      <c r="C20" s="169"/>
      <c r="D20" s="169"/>
      <c r="E20" s="169"/>
      <c r="F20" s="169"/>
      <c r="G20" s="169"/>
      <c r="H20" s="169"/>
    </row>
    <row r="21" spans="1:8" ht="6" customHeight="1"/>
    <row r="22" spans="1:8">
      <c r="B22" s="31"/>
      <c r="D22" s="171" t="s">
        <v>16</v>
      </c>
      <c r="E22" s="371"/>
      <c r="F22" s="372"/>
      <c r="G22" s="372"/>
      <c r="H22" s="373"/>
    </row>
    <row r="23" spans="1:8" ht="4.5" customHeight="1">
      <c r="D23" s="171"/>
    </row>
    <row r="24" spans="1:8">
      <c r="B24" s="31"/>
      <c r="D24" s="171" t="s">
        <v>16</v>
      </c>
      <c r="E24" s="371"/>
      <c r="F24" s="372"/>
      <c r="G24" s="372"/>
      <c r="H24" s="373"/>
    </row>
    <row r="25" spans="1:8" ht="4.5" customHeight="1">
      <c r="D25" s="171"/>
    </row>
    <row r="26" spans="1:8">
      <c r="B26" s="31"/>
      <c r="D26" s="171" t="s">
        <v>16</v>
      </c>
      <c r="E26" s="371"/>
      <c r="F26" s="372"/>
      <c r="G26" s="372"/>
      <c r="H26" s="373"/>
    </row>
    <row r="27" spans="1:8" ht="9" customHeight="1">
      <c r="A27" s="167"/>
      <c r="B27" s="167"/>
      <c r="C27" s="167"/>
      <c r="D27" s="167"/>
      <c r="E27" s="167"/>
      <c r="F27" s="167"/>
      <c r="G27" s="167"/>
      <c r="H27" s="167"/>
    </row>
    <row r="28" spans="1:8" s="164" customFormat="1">
      <c r="A28" s="175" t="s">
        <v>113</v>
      </c>
      <c r="B28" s="31"/>
      <c r="C28" s="187"/>
      <c r="D28" s="171" t="s">
        <v>46</v>
      </c>
      <c r="E28" s="371"/>
      <c r="F28" s="372"/>
      <c r="G28" s="372"/>
      <c r="H28" s="373"/>
    </row>
    <row r="29" spans="1:8" s="238" customFormat="1" ht="9" customHeight="1">
      <c r="A29" s="239"/>
      <c r="B29" s="239"/>
      <c r="C29" s="239"/>
      <c r="D29" s="239"/>
      <c r="E29" s="239"/>
      <c r="F29" s="239"/>
      <c r="G29" s="239"/>
      <c r="H29" s="239"/>
    </row>
    <row r="30" spans="1:8" s="238" customFormat="1" ht="18.75" customHeight="1" thickBot="1">
      <c r="A30" s="183" t="s">
        <v>212</v>
      </c>
      <c r="B30" s="184"/>
      <c r="C30" s="184"/>
      <c r="D30" s="184"/>
      <c r="E30" s="184"/>
      <c r="F30" s="184"/>
      <c r="G30" s="184"/>
      <c r="H30" s="184"/>
    </row>
    <row r="31" spans="1:8" s="238" customFormat="1" ht="9" customHeight="1" thickTop="1">
      <c r="A31" s="239"/>
      <c r="B31" s="239"/>
      <c r="C31" s="239"/>
      <c r="D31" s="239"/>
      <c r="E31" s="239"/>
      <c r="F31" s="239"/>
      <c r="G31" s="239"/>
      <c r="H31" s="239"/>
    </row>
    <row r="32" spans="1:8" s="238" customFormat="1">
      <c r="A32" s="175" t="s">
        <v>213</v>
      </c>
      <c r="B32" s="31"/>
      <c r="C32" s="237"/>
      <c r="D32" s="171"/>
      <c r="E32" s="41"/>
      <c r="F32" s="41"/>
      <c r="G32" s="41"/>
      <c r="H32" s="41"/>
    </row>
    <row r="33" spans="1:8" s="238" customFormat="1" ht="9" customHeight="1">
      <c r="A33" s="239"/>
      <c r="B33" s="239"/>
      <c r="C33" s="239"/>
      <c r="D33" s="239"/>
      <c r="E33" s="239"/>
      <c r="F33" s="239"/>
      <c r="G33" s="239"/>
      <c r="H33" s="239"/>
    </row>
    <row r="34" spans="1:8" s="238" customFormat="1">
      <c r="A34" s="175" t="s">
        <v>214</v>
      </c>
      <c r="B34" s="31"/>
      <c r="C34" s="237"/>
      <c r="D34" s="171"/>
      <c r="E34" s="41"/>
      <c r="F34" s="41"/>
      <c r="G34" s="41"/>
      <c r="H34" s="41"/>
    </row>
    <row r="35" spans="1:8" s="238" customFormat="1" ht="9" customHeight="1">
      <c r="A35" s="239"/>
      <c r="B35" s="239"/>
      <c r="C35" s="239"/>
      <c r="D35" s="239"/>
      <c r="E35" s="239"/>
      <c r="F35" s="239"/>
      <c r="G35" s="239"/>
      <c r="H35" s="239"/>
    </row>
    <row r="36" spans="1:8" s="238" customFormat="1">
      <c r="A36" s="175" t="s">
        <v>215</v>
      </c>
      <c r="B36" s="31"/>
      <c r="C36" s="237"/>
      <c r="D36" s="171"/>
      <c r="E36" s="41"/>
      <c r="F36" s="41"/>
      <c r="G36" s="41"/>
      <c r="H36" s="41"/>
    </row>
    <row r="37" spans="1:8" s="238" customFormat="1" ht="9" customHeight="1">
      <c r="A37" s="239"/>
      <c r="B37" s="239"/>
      <c r="C37" s="239"/>
      <c r="D37" s="239"/>
      <c r="E37" s="239"/>
      <c r="F37" s="239"/>
      <c r="G37" s="239"/>
      <c r="H37" s="239"/>
    </row>
    <row r="38" spans="1:8" s="238" customFormat="1">
      <c r="A38" s="175" t="s">
        <v>216</v>
      </c>
      <c r="B38" s="31"/>
      <c r="C38" s="237"/>
      <c r="D38" s="171"/>
      <c r="E38" s="41"/>
      <c r="F38" s="41"/>
      <c r="G38" s="41"/>
      <c r="H38" s="41"/>
    </row>
    <row r="39" spans="1:8" s="238" customFormat="1" ht="9" customHeight="1">
      <c r="A39" s="239"/>
      <c r="B39" s="239"/>
      <c r="C39" s="239"/>
      <c r="D39" s="239"/>
      <c r="E39" s="239"/>
      <c r="F39" s="239"/>
      <c r="G39" s="239"/>
      <c r="H39" s="239"/>
    </row>
    <row r="40" spans="1:8" s="238" customFormat="1">
      <c r="A40" s="175" t="s">
        <v>217</v>
      </c>
      <c r="B40" s="31"/>
      <c r="C40" s="237"/>
      <c r="D40" s="171"/>
      <c r="E40" s="41"/>
      <c r="F40" s="41"/>
      <c r="G40" s="41"/>
      <c r="H40" s="41"/>
    </row>
    <row r="41" spans="1:8" s="164" customFormat="1" ht="18.75" hidden="1" customHeight="1" thickBot="1">
      <c r="A41" s="183" t="s">
        <v>212</v>
      </c>
      <c r="B41" s="184"/>
      <c r="C41" s="184"/>
      <c r="D41" s="184"/>
      <c r="E41" s="184"/>
      <c r="F41" s="184"/>
      <c r="G41" s="184"/>
      <c r="H41" s="184"/>
    </row>
    <row r="42" spans="1:8" s="164" customFormat="1" ht="9" hidden="1" customHeight="1" thickTop="1">
      <c r="A42" s="167"/>
      <c r="B42" s="167"/>
      <c r="C42" s="167"/>
      <c r="D42" s="167"/>
      <c r="E42" s="167"/>
      <c r="F42" s="167"/>
      <c r="G42" s="167"/>
      <c r="H42" s="167"/>
    </row>
    <row r="43" spans="1:8" s="164" customFormat="1" hidden="1">
      <c r="A43" s="175" t="s">
        <v>213</v>
      </c>
      <c r="B43" s="31"/>
      <c r="C43" s="187"/>
      <c r="D43" s="171"/>
      <c r="E43" s="41"/>
      <c r="F43" s="41"/>
      <c r="G43" s="41"/>
      <c r="H43" s="41"/>
    </row>
    <row r="44" spans="1:8" s="164" customFormat="1" ht="9" hidden="1" customHeight="1">
      <c r="A44" s="167"/>
      <c r="B44" s="167"/>
      <c r="C44" s="167"/>
      <c r="D44" s="167"/>
      <c r="E44" s="167"/>
      <c r="F44" s="167"/>
      <c r="G44" s="167"/>
      <c r="H44" s="167"/>
    </row>
    <row r="45" spans="1:8" s="164" customFormat="1" hidden="1">
      <c r="A45" s="175" t="s">
        <v>214</v>
      </c>
      <c r="B45" s="31"/>
      <c r="C45" s="187"/>
      <c r="D45" s="171"/>
      <c r="E45" s="41"/>
      <c r="F45" s="41"/>
      <c r="G45" s="41"/>
      <c r="H45" s="41"/>
    </row>
    <row r="46" spans="1:8" s="164" customFormat="1" ht="9" hidden="1" customHeight="1">
      <c r="A46" s="167"/>
      <c r="B46" s="167"/>
      <c r="C46" s="167"/>
      <c r="D46" s="167"/>
      <c r="E46" s="167"/>
      <c r="F46" s="167"/>
      <c r="G46" s="167"/>
      <c r="H46" s="167"/>
    </row>
    <row r="47" spans="1:8" s="164" customFormat="1" hidden="1">
      <c r="A47" s="175" t="s">
        <v>215</v>
      </c>
      <c r="B47" s="31"/>
      <c r="C47" s="187"/>
      <c r="D47" s="171"/>
      <c r="E47" s="41"/>
      <c r="F47" s="41"/>
      <c r="G47" s="41"/>
      <c r="H47" s="41"/>
    </row>
    <row r="48" spans="1:8" s="164" customFormat="1" ht="9" hidden="1" customHeight="1">
      <c r="A48" s="167"/>
      <c r="B48" s="167"/>
      <c r="C48" s="167"/>
      <c r="D48" s="167"/>
      <c r="E48" s="167"/>
      <c r="F48" s="167"/>
      <c r="G48" s="167"/>
      <c r="H48" s="167"/>
    </row>
    <row r="49" spans="1:254" s="164" customFormat="1" hidden="1">
      <c r="A49" s="175" t="s">
        <v>216</v>
      </c>
      <c r="B49" s="31"/>
      <c r="C49" s="187"/>
      <c r="D49" s="171"/>
      <c r="E49" s="41"/>
      <c r="F49" s="41"/>
      <c r="G49" s="41"/>
      <c r="H49" s="41"/>
    </row>
    <row r="50" spans="1:254" s="164" customFormat="1" ht="9" hidden="1" customHeight="1">
      <c r="A50" s="167"/>
      <c r="B50" s="167"/>
      <c r="C50" s="167"/>
      <c r="D50" s="167"/>
      <c r="E50" s="167"/>
      <c r="F50" s="167"/>
      <c r="G50" s="167"/>
      <c r="H50" s="167"/>
    </row>
    <row r="51" spans="1:254" s="164" customFormat="1" hidden="1">
      <c r="A51" s="175" t="s">
        <v>217</v>
      </c>
      <c r="B51" s="31"/>
      <c r="C51" s="187"/>
      <c r="D51" s="171"/>
      <c r="E51" s="41"/>
      <c r="F51" s="41"/>
      <c r="G51" s="41"/>
      <c r="H51" s="41"/>
    </row>
    <row r="52" spans="1:254" s="164" customFormat="1" ht="9" customHeight="1">
      <c r="A52" s="167"/>
      <c r="B52" s="167"/>
      <c r="C52" s="167"/>
      <c r="D52" s="167"/>
      <c r="E52" s="167"/>
      <c r="F52" s="167"/>
      <c r="G52" s="167"/>
      <c r="H52" s="167"/>
    </row>
    <row r="53" spans="1:254">
      <c r="A53" s="165" t="s">
        <v>12</v>
      </c>
      <c r="B53" s="182">
        <f>SUM(B12,B14,B22,B26,B24,B28,B32,B34,B36,B38,B40)</f>
        <v>0</v>
      </c>
    </row>
    <row r="54" spans="1:254">
      <c r="A54" s="171"/>
      <c r="B54" s="37"/>
    </row>
    <row r="55" spans="1:254" ht="13.8">
      <c r="A55" s="168" t="s">
        <v>15</v>
      </c>
      <c r="B55" s="168"/>
      <c r="C55" s="168"/>
      <c r="D55" s="168"/>
      <c r="E55" s="172"/>
      <c r="F55" s="170"/>
      <c r="G55" s="170"/>
      <c r="H55" s="170"/>
    </row>
    <row r="56" spans="1:254" ht="6.75" customHeight="1">
      <c r="A56" s="163"/>
      <c r="B56" s="187"/>
      <c r="D56" s="187"/>
      <c r="E56" s="170"/>
      <c r="F56" s="170"/>
      <c r="G56" s="170"/>
      <c r="H56" s="170"/>
      <c r="I56" s="84"/>
      <c r="J56" s="84"/>
      <c r="K56" s="84"/>
      <c r="L56" s="84"/>
      <c r="M56" s="84"/>
      <c r="N56" s="84"/>
      <c r="O56" s="348"/>
      <c r="P56" s="348"/>
      <c r="Q56" s="348"/>
      <c r="R56" s="348"/>
      <c r="S56" s="348"/>
      <c r="T56" s="348"/>
      <c r="U56" s="348"/>
      <c r="V56" s="348"/>
      <c r="W56" s="348"/>
      <c r="X56" s="348"/>
      <c r="Y56" s="348"/>
      <c r="Z56" s="348"/>
      <c r="AA56" s="348"/>
      <c r="AB56" s="348"/>
      <c r="AC56" s="348"/>
      <c r="AD56" s="348"/>
      <c r="AE56" s="348"/>
      <c r="AF56" s="348"/>
      <c r="AG56" s="348"/>
      <c r="AH56" s="348"/>
      <c r="AI56" s="348"/>
      <c r="AJ56" s="348"/>
      <c r="AK56" s="348"/>
      <c r="AL56" s="348"/>
      <c r="AM56" s="348"/>
      <c r="AN56" s="348"/>
      <c r="AO56" s="348"/>
      <c r="AP56" s="348"/>
      <c r="AQ56" s="348"/>
      <c r="AR56" s="348"/>
      <c r="AS56" s="348"/>
      <c r="AT56" s="348"/>
      <c r="AU56" s="348"/>
      <c r="AV56" s="348"/>
      <c r="AW56" s="348"/>
      <c r="AX56" s="348"/>
      <c r="AY56" s="348"/>
      <c r="AZ56" s="348"/>
      <c r="BA56" s="348"/>
      <c r="BB56" s="348"/>
      <c r="BC56" s="348"/>
      <c r="BD56" s="348"/>
      <c r="BE56" s="348"/>
      <c r="BF56" s="348"/>
      <c r="BG56" s="348"/>
      <c r="BH56" s="348"/>
      <c r="BI56" s="348"/>
      <c r="BJ56" s="348"/>
      <c r="BK56" s="348"/>
      <c r="BL56" s="348"/>
      <c r="BM56" s="348"/>
      <c r="BN56" s="348"/>
      <c r="BO56" s="348"/>
      <c r="BP56" s="348"/>
      <c r="BQ56" s="348"/>
      <c r="BR56" s="348"/>
      <c r="BS56" s="348"/>
      <c r="BT56" s="348"/>
      <c r="BU56" s="348"/>
      <c r="BV56" s="348"/>
      <c r="BW56" s="348"/>
      <c r="BX56" s="348"/>
      <c r="BY56" s="348"/>
      <c r="BZ56" s="348"/>
      <c r="CA56" s="348"/>
      <c r="CB56" s="348"/>
      <c r="CC56" s="348"/>
      <c r="CD56" s="348"/>
      <c r="CE56" s="348"/>
      <c r="CF56" s="348"/>
      <c r="CG56" s="348"/>
      <c r="CH56" s="348"/>
      <c r="CI56" s="348"/>
      <c r="CJ56" s="348"/>
      <c r="CK56" s="348"/>
      <c r="CL56" s="348"/>
      <c r="CM56" s="348"/>
      <c r="CN56" s="348"/>
      <c r="CO56" s="348"/>
      <c r="CP56" s="348"/>
      <c r="CQ56" s="348"/>
      <c r="CR56" s="348"/>
      <c r="CS56" s="348"/>
      <c r="CT56" s="348"/>
      <c r="CU56" s="348"/>
      <c r="CV56" s="348"/>
      <c r="CW56" s="348"/>
      <c r="CX56" s="348"/>
      <c r="CY56" s="348"/>
      <c r="CZ56" s="348"/>
      <c r="DA56" s="348"/>
      <c r="DB56" s="348"/>
      <c r="DC56" s="348"/>
      <c r="DD56" s="348"/>
      <c r="DE56" s="348"/>
      <c r="DF56" s="348"/>
      <c r="DG56" s="348"/>
      <c r="DH56" s="348"/>
      <c r="DI56" s="348"/>
      <c r="DJ56" s="348"/>
      <c r="DK56" s="348"/>
      <c r="DL56" s="348"/>
      <c r="DM56" s="348"/>
      <c r="DN56" s="348"/>
      <c r="DO56" s="348"/>
      <c r="DP56" s="348"/>
      <c r="DQ56" s="348"/>
      <c r="DR56" s="348"/>
      <c r="DS56" s="348"/>
      <c r="DT56" s="348"/>
      <c r="DU56" s="348"/>
      <c r="DV56" s="348"/>
      <c r="DW56" s="348"/>
      <c r="DX56" s="348"/>
      <c r="DY56" s="348"/>
      <c r="DZ56" s="348"/>
      <c r="EA56" s="348"/>
      <c r="EB56" s="348"/>
      <c r="EC56" s="348"/>
      <c r="ED56" s="348"/>
      <c r="EE56" s="348"/>
      <c r="EF56" s="348"/>
      <c r="EG56" s="348"/>
      <c r="EH56" s="348"/>
      <c r="EI56" s="348"/>
      <c r="EJ56" s="348"/>
      <c r="EK56" s="348"/>
      <c r="EL56" s="348"/>
      <c r="EM56" s="348"/>
      <c r="EN56" s="348"/>
      <c r="EO56" s="348"/>
      <c r="EP56" s="348"/>
      <c r="EQ56" s="348"/>
      <c r="ER56" s="348"/>
      <c r="ES56" s="348"/>
      <c r="ET56" s="348"/>
      <c r="EU56" s="348"/>
      <c r="EV56" s="348"/>
      <c r="EW56" s="348"/>
      <c r="EX56" s="348"/>
      <c r="EY56" s="348"/>
      <c r="EZ56" s="348"/>
      <c r="FA56" s="348"/>
      <c r="FB56" s="348"/>
      <c r="FC56" s="348"/>
      <c r="FD56" s="348"/>
      <c r="FE56" s="348"/>
      <c r="FF56" s="348"/>
      <c r="FG56" s="348"/>
      <c r="FH56" s="348"/>
      <c r="FI56" s="348"/>
      <c r="FJ56" s="348"/>
      <c r="FK56" s="348"/>
      <c r="FL56" s="348"/>
      <c r="FM56" s="348"/>
      <c r="FN56" s="348"/>
      <c r="FO56" s="348"/>
      <c r="FP56" s="348"/>
      <c r="FQ56" s="348"/>
      <c r="FR56" s="348"/>
      <c r="FS56" s="348"/>
      <c r="FT56" s="348"/>
      <c r="FU56" s="348"/>
      <c r="FV56" s="348"/>
      <c r="FW56" s="348"/>
      <c r="FX56" s="348"/>
      <c r="FY56" s="348"/>
      <c r="FZ56" s="348"/>
      <c r="GA56" s="348"/>
      <c r="GB56" s="348"/>
      <c r="GC56" s="348"/>
      <c r="GD56" s="348"/>
      <c r="GE56" s="348"/>
      <c r="GF56" s="348"/>
      <c r="GG56" s="348"/>
      <c r="GH56" s="348"/>
      <c r="GI56" s="348"/>
      <c r="GJ56" s="348"/>
      <c r="GK56" s="348"/>
      <c r="GL56" s="348"/>
      <c r="GM56" s="348"/>
      <c r="GN56" s="348"/>
      <c r="GO56" s="348"/>
      <c r="GP56" s="348"/>
      <c r="GQ56" s="348"/>
      <c r="GR56" s="348"/>
      <c r="GS56" s="348"/>
      <c r="GT56" s="348"/>
      <c r="GU56" s="348"/>
      <c r="GV56" s="348"/>
      <c r="GW56" s="348"/>
      <c r="GX56" s="348"/>
      <c r="GY56" s="348"/>
      <c r="GZ56" s="348"/>
      <c r="HA56" s="348"/>
      <c r="HB56" s="348"/>
      <c r="HC56" s="348"/>
      <c r="HD56" s="348"/>
      <c r="HE56" s="348"/>
      <c r="HF56" s="348"/>
      <c r="HG56" s="348"/>
      <c r="HH56" s="348"/>
      <c r="HI56" s="348"/>
      <c r="HJ56" s="348"/>
      <c r="HK56" s="348"/>
      <c r="HL56" s="348"/>
      <c r="HM56" s="348"/>
      <c r="HN56" s="348"/>
      <c r="HO56" s="348"/>
      <c r="HP56" s="348"/>
      <c r="HQ56" s="348"/>
      <c r="HR56" s="348"/>
      <c r="HS56" s="348"/>
      <c r="HT56" s="348"/>
      <c r="HU56" s="348"/>
      <c r="HV56" s="348"/>
      <c r="HW56" s="348"/>
      <c r="HX56" s="348"/>
      <c r="HY56" s="348"/>
      <c r="HZ56" s="348"/>
      <c r="IA56" s="348"/>
      <c r="IB56" s="348"/>
      <c r="IC56" s="348"/>
      <c r="ID56" s="348"/>
      <c r="IE56" s="348"/>
      <c r="IF56" s="348"/>
      <c r="IG56" s="348"/>
      <c r="IH56" s="348"/>
      <c r="II56" s="348"/>
      <c r="IJ56" s="348"/>
      <c r="IK56" s="348"/>
      <c r="IL56" s="348"/>
      <c r="IM56" s="348"/>
      <c r="IN56" s="348"/>
      <c r="IO56" s="348"/>
      <c r="IP56" s="348"/>
      <c r="IQ56" s="348"/>
      <c r="IR56" s="348"/>
      <c r="IS56" s="348"/>
      <c r="IT56" s="348"/>
    </row>
    <row r="57" spans="1:254" ht="16.95" customHeight="1">
      <c r="A57" s="288" t="s">
        <v>296</v>
      </c>
      <c r="B57" s="187"/>
      <c r="D57" s="168"/>
      <c r="E57" s="189"/>
      <c r="F57" s="173"/>
      <c r="G57" s="173"/>
      <c r="H57" s="173"/>
      <c r="I57" s="84"/>
      <c r="J57" s="84"/>
      <c r="K57" s="84"/>
      <c r="L57" s="84"/>
      <c r="M57" s="84"/>
      <c r="N57" s="84"/>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c r="FL57" s="79"/>
      <c r="FM57" s="79"/>
      <c r="FN57" s="79"/>
      <c r="FO57" s="79"/>
      <c r="FP57" s="79"/>
      <c r="FQ57" s="79"/>
      <c r="FR57" s="79"/>
      <c r="FS57" s="79"/>
      <c r="FT57" s="79"/>
      <c r="FU57" s="79"/>
      <c r="FV57" s="79"/>
      <c r="FW57" s="79"/>
      <c r="FX57" s="79"/>
      <c r="FY57" s="79"/>
      <c r="FZ57" s="79"/>
      <c r="GA57" s="79"/>
      <c r="GB57" s="79"/>
      <c r="GC57" s="79"/>
      <c r="GD57" s="79"/>
      <c r="GE57" s="79"/>
      <c r="GF57" s="79"/>
      <c r="GG57" s="79"/>
      <c r="GH57" s="79"/>
      <c r="GI57" s="79"/>
      <c r="GJ57" s="79"/>
      <c r="GK57" s="79"/>
      <c r="GL57" s="79"/>
      <c r="GM57" s="79"/>
      <c r="GN57" s="79"/>
      <c r="GO57" s="79"/>
      <c r="GP57" s="79"/>
      <c r="GQ57" s="79"/>
      <c r="GR57" s="79"/>
      <c r="GS57" s="79"/>
      <c r="GT57" s="79"/>
      <c r="GU57" s="79"/>
      <c r="GV57" s="79"/>
      <c r="GW57" s="79"/>
      <c r="GX57" s="79"/>
      <c r="GY57" s="79"/>
      <c r="GZ57" s="79"/>
      <c r="HA57" s="79"/>
      <c r="HB57" s="79"/>
      <c r="HC57" s="79"/>
      <c r="HD57" s="79"/>
      <c r="HE57" s="79"/>
      <c r="HF57" s="79"/>
      <c r="HG57" s="79"/>
      <c r="HH57" s="79"/>
      <c r="HI57" s="79"/>
      <c r="HJ57" s="79"/>
      <c r="HK57" s="79"/>
      <c r="HL57" s="79"/>
      <c r="HM57" s="79"/>
      <c r="HN57" s="79"/>
      <c r="HO57" s="79"/>
      <c r="HP57" s="79"/>
      <c r="HQ57" s="79"/>
      <c r="HR57" s="79"/>
      <c r="HS57" s="79"/>
      <c r="HT57" s="79"/>
      <c r="HU57" s="79"/>
      <c r="HV57" s="79"/>
      <c r="HW57" s="79"/>
      <c r="HX57" s="79"/>
      <c r="HY57" s="79"/>
      <c r="HZ57" s="79"/>
      <c r="IA57" s="79"/>
      <c r="IB57" s="79"/>
      <c r="IC57" s="79"/>
      <c r="ID57" s="79"/>
      <c r="IE57" s="79"/>
      <c r="IF57" s="79"/>
      <c r="IG57" s="79"/>
      <c r="IH57" s="79"/>
      <c r="II57" s="79"/>
      <c r="IJ57" s="79"/>
      <c r="IK57" s="79"/>
      <c r="IL57" s="79"/>
      <c r="IM57" s="79"/>
      <c r="IN57" s="79"/>
      <c r="IO57" s="79"/>
      <c r="IP57" s="79"/>
      <c r="IQ57" s="79"/>
      <c r="IR57" s="79"/>
      <c r="IS57" s="79"/>
      <c r="IT57" s="79"/>
    </row>
    <row r="58" spans="1:254" s="158" customFormat="1" ht="6.75" customHeight="1">
      <c r="A58" s="163"/>
      <c r="B58" s="187"/>
      <c r="C58" s="187"/>
      <c r="D58" s="187"/>
      <c r="E58" s="170"/>
      <c r="F58" s="170"/>
      <c r="G58" s="170"/>
      <c r="H58" s="170"/>
      <c r="I58" s="84"/>
      <c r="J58" s="84"/>
      <c r="K58" s="84"/>
      <c r="L58" s="84"/>
      <c r="M58" s="84"/>
      <c r="N58" s="84"/>
      <c r="O58" s="348"/>
      <c r="P58" s="348"/>
      <c r="Q58" s="348"/>
      <c r="R58" s="348"/>
      <c r="S58" s="348"/>
      <c r="T58" s="348"/>
      <c r="U58" s="348"/>
      <c r="V58" s="348"/>
      <c r="W58" s="348"/>
      <c r="X58" s="348"/>
      <c r="Y58" s="348"/>
      <c r="Z58" s="348"/>
      <c r="AA58" s="348"/>
      <c r="AB58" s="348"/>
      <c r="AC58" s="348"/>
      <c r="AD58" s="348"/>
      <c r="AE58" s="348"/>
      <c r="AF58" s="348"/>
      <c r="AG58" s="348"/>
      <c r="AH58" s="348"/>
      <c r="AI58" s="348"/>
      <c r="AJ58" s="348"/>
      <c r="AK58" s="348"/>
      <c r="AL58" s="348"/>
      <c r="AM58" s="348"/>
      <c r="AN58" s="348"/>
      <c r="AO58" s="348"/>
      <c r="AP58" s="348"/>
      <c r="AQ58" s="348"/>
      <c r="AR58" s="348"/>
      <c r="AS58" s="348"/>
      <c r="AT58" s="348"/>
      <c r="AU58" s="348"/>
      <c r="AV58" s="348"/>
      <c r="AW58" s="348"/>
      <c r="AX58" s="348"/>
      <c r="AY58" s="348"/>
      <c r="AZ58" s="348"/>
      <c r="BA58" s="348"/>
      <c r="BB58" s="348"/>
      <c r="BC58" s="348"/>
      <c r="BD58" s="348"/>
      <c r="BE58" s="348"/>
      <c r="BF58" s="348"/>
      <c r="BG58" s="348"/>
      <c r="BH58" s="348"/>
      <c r="BI58" s="348"/>
      <c r="BJ58" s="348"/>
      <c r="BK58" s="348"/>
      <c r="BL58" s="348"/>
      <c r="BM58" s="348"/>
      <c r="BN58" s="348"/>
      <c r="BO58" s="348"/>
      <c r="BP58" s="348"/>
      <c r="BQ58" s="348"/>
      <c r="BR58" s="348"/>
      <c r="BS58" s="348"/>
      <c r="BT58" s="348"/>
      <c r="BU58" s="348"/>
      <c r="BV58" s="348"/>
      <c r="BW58" s="348"/>
      <c r="BX58" s="348"/>
      <c r="BY58" s="348"/>
      <c r="BZ58" s="348"/>
      <c r="CA58" s="348"/>
      <c r="CB58" s="348"/>
      <c r="CC58" s="348"/>
      <c r="CD58" s="348"/>
      <c r="CE58" s="348"/>
      <c r="CF58" s="348"/>
      <c r="CG58" s="348"/>
      <c r="CH58" s="348"/>
      <c r="CI58" s="348"/>
      <c r="CJ58" s="348"/>
      <c r="CK58" s="348"/>
      <c r="CL58" s="348"/>
      <c r="CM58" s="348"/>
      <c r="CN58" s="348"/>
      <c r="CO58" s="348"/>
      <c r="CP58" s="348"/>
      <c r="CQ58" s="348"/>
      <c r="CR58" s="348"/>
      <c r="CS58" s="348"/>
      <c r="CT58" s="348"/>
      <c r="CU58" s="348"/>
      <c r="CV58" s="348"/>
      <c r="CW58" s="348"/>
      <c r="CX58" s="348"/>
      <c r="CY58" s="348"/>
      <c r="CZ58" s="348"/>
      <c r="DA58" s="348"/>
      <c r="DB58" s="348"/>
      <c r="DC58" s="348"/>
      <c r="DD58" s="348"/>
      <c r="DE58" s="348"/>
      <c r="DF58" s="348"/>
      <c r="DG58" s="348"/>
      <c r="DH58" s="348"/>
      <c r="DI58" s="348"/>
      <c r="DJ58" s="348"/>
      <c r="DK58" s="348"/>
      <c r="DL58" s="348"/>
      <c r="DM58" s="348"/>
      <c r="DN58" s="348"/>
      <c r="DO58" s="348"/>
      <c r="DP58" s="348"/>
      <c r="DQ58" s="348"/>
      <c r="DR58" s="348"/>
      <c r="DS58" s="348"/>
      <c r="DT58" s="348"/>
      <c r="DU58" s="348"/>
      <c r="DV58" s="348"/>
      <c r="DW58" s="348"/>
      <c r="DX58" s="348"/>
      <c r="DY58" s="348"/>
      <c r="DZ58" s="348"/>
      <c r="EA58" s="348"/>
      <c r="EB58" s="348"/>
      <c r="EC58" s="348"/>
      <c r="ED58" s="348"/>
      <c r="EE58" s="348"/>
      <c r="EF58" s="348"/>
      <c r="EG58" s="348"/>
      <c r="EH58" s="348"/>
      <c r="EI58" s="348"/>
      <c r="EJ58" s="348"/>
      <c r="EK58" s="348"/>
      <c r="EL58" s="348"/>
      <c r="EM58" s="348"/>
      <c r="EN58" s="348"/>
      <c r="EO58" s="348"/>
      <c r="EP58" s="348"/>
      <c r="EQ58" s="348"/>
      <c r="ER58" s="348"/>
      <c r="ES58" s="348"/>
      <c r="ET58" s="348"/>
      <c r="EU58" s="348"/>
      <c r="EV58" s="348"/>
      <c r="EW58" s="348"/>
      <c r="EX58" s="348"/>
      <c r="EY58" s="348"/>
      <c r="EZ58" s="348"/>
      <c r="FA58" s="348"/>
      <c r="FB58" s="348"/>
      <c r="FC58" s="348"/>
      <c r="FD58" s="348"/>
      <c r="FE58" s="348"/>
      <c r="FF58" s="348"/>
      <c r="FG58" s="348"/>
      <c r="FH58" s="348"/>
      <c r="FI58" s="348"/>
      <c r="FJ58" s="348"/>
      <c r="FK58" s="348"/>
      <c r="FL58" s="348"/>
      <c r="FM58" s="348"/>
      <c r="FN58" s="348"/>
      <c r="FO58" s="348"/>
      <c r="FP58" s="348"/>
      <c r="FQ58" s="348"/>
      <c r="FR58" s="348"/>
      <c r="FS58" s="348"/>
      <c r="FT58" s="348"/>
      <c r="FU58" s="348"/>
      <c r="FV58" s="348"/>
      <c r="FW58" s="348"/>
      <c r="FX58" s="348"/>
      <c r="FY58" s="348"/>
      <c r="FZ58" s="348"/>
      <c r="GA58" s="348"/>
      <c r="GB58" s="348"/>
      <c r="GC58" s="348"/>
      <c r="GD58" s="348"/>
      <c r="GE58" s="348"/>
      <c r="GF58" s="348"/>
      <c r="GG58" s="348"/>
      <c r="GH58" s="348"/>
      <c r="GI58" s="348"/>
      <c r="GJ58" s="348"/>
      <c r="GK58" s="348"/>
      <c r="GL58" s="348"/>
      <c r="GM58" s="348"/>
      <c r="GN58" s="348"/>
      <c r="GO58" s="348"/>
      <c r="GP58" s="348"/>
      <c r="GQ58" s="348"/>
      <c r="GR58" s="348"/>
      <c r="GS58" s="348"/>
      <c r="GT58" s="348"/>
      <c r="GU58" s="348"/>
      <c r="GV58" s="348"/>
      <c r="GW58" s="348"/>
      <c r="GX58" s="348"/>
      <c r="GY58" s="348"/>
      <c r="GZ58" s="348"/>
      <c r="HA58" s="348"/>
      <c r="HB58" s="348"/>
      <c r="HC58" s="348"/>
      <c r="HD58" s="348"/>
      <c r="HE58" s="348"/>
      <c r="HF58" s="348"/>
      <c r="HG58" s="348"/>
      <c r="HH58" s="348"/>
      <c r="HI58" s="348"/>
      <c r="HJ58" s="348"/>
      <c r="HK58" s="348"/>
      <c r="HL58" s="348"/>
      <c r="HM58" s="348"/>
      <c r="HN58" s="348"/>
      <c r="HO58" s="348"/>
      <c r="HP58" s="348"/>
      <c r="HQ58" s="348"/>
      <c r="HR58" s="348"/>
      <c r="HS58" s="348"/>
      <c r="HT58" s="348"/>
      <c r="HU58" s="348"/>
      <c r="HV58" s="348"/>
      <c r="HW58" s="348"/>
      <c r="HX58" s="348"/>
      <c r="HY58" s="348"/>
      <c r="HZ58" s="348"/>
      <c r="IA58" s="348"/>
      <c r="IB58" s="348"/>
      <c r="IC58" s="348"/>
      <c r="ID58" s="348"/>
      <c r="IE58" s="348"/>
      <c r="IF58" s="348"/>
      <c r="IG58" s="348"/>
      <c r="IH58" s="348"/>
      <c r="II58" s="348"/>
      <c r="IJ58" s="348"/>
      <c r="IK58" s="348"/>
      <c r="IL58" s="348"/>
      <c r="IM58" s="348"/>
      <c r="IN58" s="348"/>
      <c r="IO58" s="348"/>
      <c r="IP58" s="348"/>
      <c r="IQ58" s="348"/>
      <c r="IR58" s="348"/>
      <c r="IS58" s="348"/>
      <c r="IT58" s="348"/>
    </row>
    <row r="59" spans="1:254" ht="19.5" customHeight="1">
      <c r="A59" s="287" t="s">
        <v>321</v>
      </c>
      <c r="B59" s="124"/>
      <c r="C59" s="368"/>
      <c r="D59" s="369"/>
      <c r="E59" s="369"/>
      <c r="F59" s="369"/>
      <c r="G59" s="369"/>
      <c r="H59" s="365"/>
    </row>
    <row r="60" spans="1:254" s="100" customFormat="1" ht="7.5" customHeight="1">
      <c r="A60" s="164"/>
      <c r="B60" s="170"/>
      <c r="C60" s="170"/>
      <c r="D60" s="171"/>
      <c r="E60" s="80"/>
      <c r="F60" s="101"/>
      <c r="G60" s="101"/>
      <c r="H60" s="101"/>
    </row>
    <row r="61" spans="1:254" ht="12.75" customHeight="1">
      <c r="A61" s="123" t="s">
        <v>45</v>
      </c>
      <c r="B61" s="167"/>
      <c r="C61" s="167"/>
      <c r="D61" s="167"/>
      <c r="E61" s="80"/>
      <c r="F61" s="85"/>
      <c r="G61" s="85"/>
      <c r="H61" s="85"/>
    </row>
    <row r="62" spans="1:254" ht="17.25" customHeight="1">
      <c r="A62" s="167" t="s">
        <v>297</v>
      </c>
      <c r="B62" s="368"/>
      <c r="C62" s="369"/>
      <c r="D62" s="369"/>
      <c r="E62" s="365"/>
    </row>
    <row r="63" spans="1:254" ht="16.5" customHeight="1">
      <c r="A63" s="167" t="s">
        <v>17</v>
      </c>
      <c r="B63" s="368"/>
      <c r="C63" s="369"/>
      <c r="D63" s="369"/>
      <c r="E63" s="365"/>
      <c r="F63" s="171"/>
      <c r="G63" s="170"/>
    </row>
    <row r="64" spans="1:254" ht="17.25" customHeight="1">
      <c r="A64" s="167" t="s">
        <v>18</v>
      </c>
      <c r="B64" s="370"/>
      <c r="C64" s="365"/>
      <c r="D64" s="286"/>
      <c r="E64" s="286"/>
    </row>
    <row r="65" spans="1:8" s="300" customFormat="1" ht="17.25" customHeight="1">
      <c r="A65" s="301" t="s">
        <v>317</v>
      </c>
      <c r="B65" s="374"/>
      <c r="C65" s="375"/>
    </row>
    <row r="66" spans="1:8" ht="17.25" customHeight="1">
      <c r="A66" s="167"/>
      <c r="B66" s="32"/>
      <c r="C66" s="32"/>
    </row>
    <row r="67" spans="1:8" ht="21.75" customHeight="1">
      <c r="A67" s="167" t="s">
        <v>84</v>
      </c>
      <c r="B67" s="370"/>
      <c r="C67" s="369"/>
      <c r="D67" s="369"/>
      <c r="E67" s="365"/>
    </row>
    <row r="68" spans="1:8" ht="17.25" customHeight="1">
      <c r="A68" s="167" t="s">
        <v>86</v>
      </c>
      <c r="B68" s="364"/>
      <c r="C68" s="365"/>
      <c r="D68" s="286"/>
      <c r="E68" s="286"/>
    </row>
    <row r="69" spans="1:8" ht="8.25" customHeight="1" thickBot="1">
      <c r="A69" s="81"/>
      <c r="B69" s="81"/>
      <c r="C69" s="185"/>
      <c r="D69" s="81"/>
      <c r="E69" s="81"/>
      <c r="F69" s="81"/>
      <c r="G69" s="81"/>
      <c r="H69" s="81"/>
    </row>
    <row r="70" spans="1:8" ht="18" customHeight="1" thickTop="1">
      <c r="A70" s="174" t="s">
        <v>164</v>
      </c>
      <c r="B70" s="175"/>
      <c r="C70" s="174" t="s">
        <v>165</v>
      </c>
      <c r="D70" s="174"/>
      <c r="E70" s="174" t="s">
        <v>166</v>
      </c>
      <c r="F70" s="174"/>
      <c r="G70" s="174" t="s">
        <v>167</v>
      </c>
      <c r="H70" s="174"/>
    </row>
    <row r="71" spans="1:8" ht="17.25" customHeight="1">
      <c r="A71" s="170" t="s">
        <v>163</v>
      </c>
      <c r="B71" s="172"/>
      <c r="C71" s="174" t="s">
        <v>162</v>
      </c>
      <c r="D71" s="174"/>
      <c r="E71" s="174" t="s">
        <v>169</v>
      </c>
      <c r="F71" s="174"/>
      <c r="G71" s="174" t="s">
        <v>168</v>
      </c>
      <c r="H71" s="174"/>
    </row>
    <row r="72" spans="1:8">
      <c r="B72" s="175"/>
      <c r="C72" s="189"/>
      <c r="D72" s="175"/>
      <c r="E72" s="175"/>
      <c r="F72" s="175"/>
      <c r="G72" s="175"/>
    </row>
    <row r="73" spans="1:8">
      <c r="B73" s="179" t="s">
        <v>23</v>
      </c>
      <c r="C73" s="180"/>
      <c r="D73" s="179" t="s">
        <v>24</v>
      </c>
      <c r="E73" s="180"/>
      <c r="F73" s="181" t="s">
        <v>25</v>
      </c>
      <c r="G73" s="180"/>
    </row>
    <row r="74" spans="1:8" ht="14.4" customHeight="1">
      <c r="B74" s="86"/>
      <c r="C74" s="186"/>
      <c r="D74" s="86"/>
      <c r="E74" s="87"/>
      <c r="F74" s="88"/>
      <c r="G74" s="87"/>
    </row>
    <row r="75" spans="1:8">
      <c r="B75" s="177" t="s">
        <v>26</v>
      </c>
      <c r="C75" s="178"/>
      <c r="D75" s="177" t="s">
        <v>27</v>
      </c>
      <c r="E75" s="178"/>
      <c r="F75" s="170" t="s">
        <v>10</v>
      </c>
      <c r="G75" s="178"/>
    </row>
    <row r="76" spans="1:8" ht="15" customHeight="1">
      <c r="B76" s="86"/>
      <c r="C76" s="186"/>
      <c r="D76" s="86"/>
      <c r="E76" s="87"/>
      <c r="F76" s="88"/>
      <c r="G76" s="87"/>
    </row>
    <row r="77" spans="1:8" ht="12.75" customHeight="1">
      <c r="B77" s="175"/>
      <c r="C77" s="189"/>
      <c r="D77" s="175"/>
      <c r="E77" s="175"/>
      <c r="F77" s="175"/>
      <c r="G77" s="175"/>
    </row>
    <row r="78" spans="1:8" ht="3.75" customHeight="1"/>
    <row r="79" spans="1:8" ht="12.75" hidden="1" customHeight="1">
      <c r="A79" s="82" t="s">
        <v>101</v>
      </c>
    </row>
    <row r="80" spans="1:8" s="152" customFormat="1" ht="12.75" hidden="1" customHeight="1">
      <c r="A80" s="82" t="s">
        <v>100</v>
      </c>
      <c r="B80" s="188"/>
      <c r="C80" s="187"/>
      <c r="D80" s="188"/>
      <c r="E80" s="188"/>
      <c r="F80" s="188"/>
      <c r="G80" s="188"/>
      <c r="H80" s="188"/>
    </row>
    <row r="81" spans="1:8" s="129" customFormat="1" ht="12.75" hidden="1" customHeight="1">
      <c r="A81" s="163" t="s">
        <v>181</v>
      </c>
      <c r="B81" s="188"/>
      <c r="C81" s="187"/>
      <c r="D81" s="188"/>
      <c r="E81" s="188"/>
      <c r="F81" s="188"/>
      <c r="G81" s="188"/>
      <c r="H81" s="188"/>
    </row>
    <row r="82" spans="1:8" s="129" customFormat="1" ht="12.75" hidden="1" customHeight="1">
      <c r="A82" s="154" t="s">
        <v>198</v>
      </c>
      <c r="B82" s="188"/>
      <c r="C82" s="187"/>
      <c r="D82" s="188"/>
      <c r="E82" s="188"/>
      <c r="F82" s="188"/>
      <c r="G82" s="188"/>
      <c r="H82" s="188"/>
    </row>
    <row r="83" spans="1:8" s="152" customFormat="1" ht="12.75" hidden="1" customHeight="1">
      <c r="A83" s="163" t="s">
        <v>184</v>
      </c>
      <c r="B83" s="188"/>
      <c r="C83" s="187"/>
      <c r="D83" s="188"/>
      <c r="E83" s="188"/>
      <c r="F83" s="188"/>
      <c r="G83" s="188"/>
      <c r="H83" s="188"/>
    </row>
    <row r="84" spans="1:8" ht="12.75" hidden="1" customHeight="1">
      <c r="A84" s="163" t="s">
        <v>182</v>
      </c>
    </row>
    <row r="85" spans="1:8" s="130" customFormat="1" ht="12.75" hidden="1" customHeight="1">
      <c r="A85" s="163" t="s">
        <v>288</v>
      </c>
      <c r="B85" s="188"/>
      <c r="C85" s="187"/>
      <c r="D85" s="188"/>
      <c r="E85" s="188"/>
      <c r="F85" s="188"/>
      <c r="G85" s="188"/>
      <c r="H85" s="188"/>
    </row>
    <row r="86" spans="1:8" s="152" customFormat="1" ht="12.75" hidden="1" customHeight="1">
      <c r="A86" s="163" t="s">
        <v>183</v>
      </c>
      <c r="B86" s="188"/>
      <c r="C86" s="187"/>
      <c r="D86" s="188"/>
      <c r="E86" s="188"/>
      <c r="F86" s="188"/>
      <c r="G86" s="188"/>
      <c r="H86" s="188"/>
    </row>
    <row r="87" spans="1:8" s="152" customFormat="1" ht="12.75" hidden="1" customHeight="1">
      <c r="A87" s="163" t="s">
        <v>289</v>
      </c>
      <c r="B87" s="188"/>
      <c r="C87" s="187"/>
      <c r="D87" s="188"/>
      <c r="E87" s="188"/>
      <c r="F87" s="188"/>
      <c r="G87" s="188"/>
      <c r="H87" s="188"/>
    </row>
    <row r="88" spans="1:8" s="152" customFormat="1" ht="12.75" hidden="1" customHeight="1">
      <c r="A88" s="163" t="s">
        <v>185</v>
      </c>
      <c r="B88" s="188"/>
      <c r="C88" s="187"/>
      <c r="D88" s="188"/>
      <c r="E88" s="188"/>
      <c r="F88" s="188"/>
      <c r="G88" s="188"/>
      <c r="H88" s="188"/>
    </row>
    <row r="89" spans="1:8" s="152" customFormat="1" ht="12.75" hidden="1" customHeight="1">
      <c r="A89" s="163" t="s">
        <v>199</v>
      </c>
      <c r="B89" s="188"/>
      <c r="C89" s="187"/>
      <c r="D89" s="188"/>
      <c r="E89" s="188"/>
      <c r="F89" s="188"/>
      <c r="G89" s="188"/>
      <c r="H89" s="188"/>
    </row>
    <row r="90" spans="1:8" s="152" customFormat="1" ht="12.75" hidden="1" customHeight="1">
      <c r="A90" s="163" t="s">
        <v>186</v>
      </c>
      <c r="B90" s="188"/>
      <c r="C90" s="187"/>
      <c r="D90" s="188"/>
      <c r="E90" s="188"/>
      <c r="F90" s="188"/>
      <c r="G90" s="188"/>
      <c r="H90" s="188"/>
    </row>
    <row r="91" spans="1:8" s="152" customFormat="1" ht="12.75" hidden="1" customHeight="1">
      <c r="A91" s="163" t="s">
        <v>187</v>
      </c>
      <c r="B91" s="188"/>
      <c r="C91" s="187"/>
      <c r="D91" s="188"/>
      <c r="E91" s="188"/>
      <c r="F91" s="188"/>
      <c r="G91" s="188"/>
      <c r="H91" s="188"/>
    </row>
    <row r="92" spans="1:8" s="152" customFormat="1" ht="12.75" hidden="1" customHeight="1">
      <c r="A92" s="163" t="s">
        <v>188</v>
      </c>
      <c r="B92" s="188"/>
      <c r="C92" s="187"/>
      <c r="D92" s="188"/>
      <c r="E92" s="188"/>
      <c r="F92" s="188"/>
      <c r="G92" s="188"/>
      <c r="H92" s="188"/>
    </row>
    <row r="93" spans="1:8" s="129" customFormat="1" ht="12.75" hidden="1" customHeight="1">
      <c r="A93" s="164" t="s">
        <v>189</v>
      </c>
      <c r="B93" s="188"/>
      <c r="C93" s="187"/>
      <c r="D93" s="188"/>
      <c r="E93" s="188"/>
      <c r="F93" s="188"/>
      <c r="G93" s="188"/>
      <c r="H93" s="188"/>
    </row>
    <row r="94" spans="1:8" s="152" customFormat="1" ht="12.75" hidden="1" customHeight="1">
      <c r="A94" s="164" t="s">
        <v>202</v>
      </c>
      <c r="B94" s="188"/>
      <c r="C94" s="187"/>
      <c r="D94" s="188"/>
      <c r="E94" s="188"/>
      <c r="F94" s="188"/>
      <c r="G94" s="188"/>
      <c r="H94" s="188"/>
    </row>
    <row r="95" spans="1:8" s="128" customFormat="1" ht="12.75" hidden="1" customHeight="1">
      <c r="A95" s="164" t="s">
        <v>203</v>
      </c>
      <c r="B95" s="188"/>
      <c r="C95" s="187"/>
      <c r="D95" s="188"/>
      <c r="E95" s="188"/>
      <c r="F95" s="188"/>
      <c r="G95" s="188"/>
      <c r="H95" s="188"/>
    </row>
    <row r="96" spans="1:8" s="130" customFormat="1" ht="12.75" hidden="1" customHeight="1">
      <c r="A96" s="155" t="s">
        <v>201</v>
      </c>
      <c r="B96" s="188"/>
      <c r="C96" s="187"/>
      <c r="D96" s="188"/>
      <c r="E96" s="188"/>
      <c r="F96" s="188"/>
      <c r="G96" s="188"/>
      <c r="H96" s="188"/>
    </row>
    <row r="97" spans="1:8" ht="12.75" hidden="1" customHeight="1">
      <c r="A97" s="163" t="s">
        <v>190</v>
      </c>
    </row>
    <row r="98" spans="1:8" s="152" customFormat="1" ht="12.75" hidden="1" customHeight="1">
      <c r="A98" s="163" t="s">
        <v>191</v>
      </c>
      <c r="B98" s="188"/>
      <c r="C98" s="187"/>
      <c r="D98" s="188"/>
      <c r="E98" s="188"/>
      <c r="F98" s="188"/>
      <c r="G98" s="188"/>
      <c r="H98" s="188"/>
    </row>
    <row r="99" spans="1:8" s="152" customFormat="1" ht="12.75" hidden="1" customHeight="1">
      <c r="A99" s="163" t="s">
        <v>192</v>
      </c>
      <c r="B99" s="188"/>
      <c r="C99" s="187"/>
      <c r="D99" s="188"/>
      <c r="E99" s="188"/>
      <c r="F99" s="188"/>
      <c r="G99" s="188"/>
      <c r="H99" s="188"/>
    </row>
    <row r="100" spans="1:8" s="128" customFormat="1" ht="12.75" hidden="1" customHeight="1">
      <c r="A100" s="164" t="s">
        <v>193</v>
      </c>
      <c r="B100" s="188"/>
      <c r="C100" s="187"/>
      <c r="D100" s="188"/>
      <c r="E100" s="188"/>
      <c r="F100" s="188"/>
      <c r="G100" s="188"/>
      <c r="H100" s="188"/>
    </row>
    <row r="101" spans="1:8" s="152" customFormat="1" ht="12.75" hidden="1" customHeight="1">
      <c r="A101" s="164" t="s">
        <v>194</v>
      </c>
      <c r="B101" s="188"/>
      <c r="C101" s="187"/>
      <c r="D101" s="188"/>
      <c r="E101" s="188"/>
      <c r="F101" s="188"/>
      <c r="G101" s="188"/>
      <c r="H101" s="188"/>
    </row>
    <row r="102" spans="1:8" s="152" customFormat="1" ht="12.75" hidden="1" customHeight="1">
      <c r="A102" s="164" t="s">
        <v>195</v>
      </c>
      <c r="B102" s="188"/>
      <c r="C102" s="187"/>
      <c r="D102" s="188"/>
      <c r="E102" s="188"/>
      <c r="F102" s="188"/>
      <c r="G102" s="188"/>
      <c r="H102" s="188"/>
    </row>
    <row r="103" spans="1:8" s="128" customFormat="1" ht="12.75" hidden="1" customHeight="1">
      <c r="A103" s="164" t="s">
        <v>196</v>
      </c>
      <c r="B103" s="188"/>
      <c r="C103" s="187"/>
      <c r="D103" s="188"/>
      <c r="E103" s="188"/>
      <c r="F103" s="188"/>
      <c r="G103" s="188"/>
      <c r="H103" s="188"/>
    </row>
    <row r="104" spans="1:8" ht="12.75" hidden="1" customHeight="1">
      <c r="A104" s="163" t="s">
        <v>197</v>
      </c>
    </row>
    <row r="107" spans="1:8" s="130" customFormat="1">
      <c r="A107" s="82"/>
      <c r="B107" s="188"/>
      <c r="C107" s="187"/>
      <c r="D107" s="188"/>
      <c r="E107" s="188"/>
      <c r="F107" s="188"/>
      <c r="G107" s="188"/>
      <c r="H107" s="188"/>
    </row>
    <row r="108" spans="1:8" ht="14.25" customHeight="1"/>
    <row r="109" spans="1:8" s="130" customFormat="1">
      <c r="A109" s="221"/>
      <c r="B109" s="188"/>
      <c r="C109" s="187"/>
      <c r="D109" s="188"/>
      <c r="E109" s="188"/>
      <c r="F109" s="188"/>
      <c r="G109" s="188"/>
      <c r="H109" s="188"/>
    </row>
    <row r="110" spans="1:8" s="130" customFormat="1">
      <c r="A110" s="221"/>
      <c r="B110" s="188"/>
      <c r="C110" s="187"/>
      <c r="D110" s="188"/>
      <c r="E110" s="188"/>
      <c r="F110" s="188"/>
      <c r="G110" s="188"/>
      <c r="H110" s="188"/>
    </row>
    <row r="111" spans="1:8" s="130" customFormat="1">
      <c r="A111" s="221"/>
      <c r="B111" s="188"/>
      <c r="C111" s="187"/>
      <c r="D111" s="188"/>
      <c r="E111" s="188"/>
      <c r="F111" s="188"/>
      <c r="G111" s="188"/>
      <c r="H111" s="188"/>
    </row>
    <row r="112" spans="1:8" s="130" customFormat="1">
      <c r="A112" s="221"/>
      <c r="B112" s="188"/>
      <c r="C112" s="187"/>
      <c r="D112" s="188"/>
      <c r="E112" s="188"/>
      <c r="F112" s="188"/>
      <c r="G112" s="188"/>
      <c r="H112" s="188"/>
    </row>
    <row r="113" spans="1:8" s="130" customFormat="1">
      <c r="A113" s="221"/>
      <c r="B113" s="188"/>
      <c r="C113" s="187"/>
      <c r="D113" s="188"/>
      <c r="E113" s="188"/>
      <c r="F113" s="188"/>
      <c r="G113" s="188"/>
      <c r="H113" s="188"/>
    </row>
    <row r="114" spans="1:8" s="130" customFormat="1">
      <c r="A114" s="221"/>
      <c r="B114" s="188"/>
      <c r="C114" s="187"/>
      <c r="D114" s="188"/>
      <c r="E114" s="188"/>
      <c r="F114" s="188"/>
      <c r="G114" s="188"/>
      <c r="H114" s="188"/>
    </row>
    <row r="115" spans="1:8" s="130" customFormat="1">
      <c r="A115" s="221"/>
      <c r="B115" s="188"/>
      <c r="C115" s="187"/>
      <c r="D115" s="188"/>
      <c r="E115" s="188"/>
      <c r="F115" s="188"/>
      <c r="G115" s="188"/>
      <c r="H115" s="188"/>
    </row>
    <row r="116" spans="1:8" s="130" customFormat="1">
      <c r="A116" s="221"/>
      <c r="B116" s="188"/>
      <c r="C116" s="187"/>
      <c r="D116" s="188"/>
      <c r="E116" s="188"/>
      <c r="F116" s="188"/>
      <c r="G116" s="188"/>
      <c r="H116" s="188"/>
    </row>
    <row r="117" spans="1:8" s="130" customFormat="1">
      <c r="A117" s="221"/>
      <c r="B117" s="188"/>
      <c r="C117" s="187"/>
      <c r="D117" s="188"/>
      <c r="E117" s="188"/>
      <c r="F117" s="188"/>
      <c r="G117" s="188"/>
      <c r="H117" s="188"/>
    </row>
    <row r="118" spans="1:8" s="130" customFormat="1">
      <c r="A118" s="221"/>
      <c r="B118" s="188"/>
      <c r="C118" s="187"/>
      <c r="D118" s="188"/>
      <c r="E118" s="188"/>
      <c r="F118" s="188"/>
      <c r="G118" s="188"/>
      <c r="H118" s="188"/>
    </row>
    <row r="119" spans="1:8" s="130" customFormat="1">
      <c r="A119" s="221"/>
      <c r="B119" s="188"/>
      <c r="C119" s="187"/>
      <c r="D119" s="188"/>
      <c r="E119" s="188"/>
      <c r="F119" s="188"/>
      <c r="G119" s="188"/>
      <c r="H119" s="188"/>
    </row>
    <row r="120" spans="1:8" s="130" customFormat="1">
      <c r="A120" s="221"/>
      <c r="B120" s="188"/>
      <c r="C120" s="187"/>
      <c r="D120" s="188"/>
      <c r="E120" s="188"/>
      <c r="F120" s="188"/>
      <c r="G120" s="188"/>
      <c r="H120" s="188"/>
    </row>
    <row r="121" spans="1:8">
      <c r="A121" s="221"/>
    </row>
    <row r="122" spans="1:8" s="130" customFormat="1">
      <c r="A122" s="221"/>
      <c r="B122" s="188"/>
      <c r="C122" s="187"/>
      <c r="D122" s="188"/>
      <c r="E122" s="188"/>
      <c r="F122" s="188"/>
      <c r="G122" s="188"/>
      <c r="H122" s="188"/>
    </row>
    <row r="123" spans="1:8">
      <c r="A123" s="221"/>
    </row>
    <row r="124" spans="1:8">
      <c r="A124" s="221"/>
    </row>
    <row r="125" spans="1:8">
      <c r="A125" s="221"/>
    </row>
  </sheetData>
  <sheetProtection algorithmName="SHA-512" hashValue="pMFSIeU1PGcw3BLeywH4rPilRYuNi3g5gZRUFckL6SYskWlaZt9ybVdL7q1eKhFH9uoBcPiEufCWqEHVF+WEDw==" saltValue="902Kszfp8yePVDDSwbHYeQ==" spinCount="100000" sheet="1" selectLockedCells="1"/>
  <sortState xmlns:xlrd2="http://schemas.microsoft.com/office/spreadsheetml/2017/richdata2" ref="A71:A86">
    <sortCondition ref="A71"/>
  </sortState>
  <customSheetViews>
    <customSheetView guid="{761A298F-763A-4E6A-9D75-1A2AA33BEFD7}" scale="90" showPageBreaks="1" showGridLines="0" printArea="1">
      <selection activeCell="H9" sqref="H9"/>
      <pageMargins left="0.5" right="0.5" top="1" bottom="0.5" header="0.5" footer="0.25"/>
      <pageSetup orientation="portrait" r:id="rId1"/>
      <headerFooter alignWithMargins="0">
        <oddHeader>&amp;C&amp;"HelveticaNeueLT Pro 65 Md,Regular"&amp;12Direct Client Assistance
Check Request
&amp;R&amp;G</oddHeader>
        <oddFooter>&amp;L&amp;8&amp;Z&amp;F&amp;A</oddFooter>
      </headerFooter>
    </customSheetView>
  </customSheetViews>
  <mergeCells count="84">
    <mergeCell ref="B68:C68"/>
    <mergeCell ref="B16:D16"/>
    <mergeCell ref="B62:E62"/>
    <mergeCell ref="B63:E63"/>
    <mergeCell ref="B64:C64"/>
    <mergeCell ref="C59:H59"/>
    <mergeCell ref="B67:E67"/>
    <mergeCell ref="E22:H22"/>
    <mergeCell ref="E24:H24"/>
    <mergeCell ref="E26:H26"/>
    <mergeCell ref="E28:H28"/>
    <mergeCell ref="B65:C65"/>
    <mergeCell ref="CI58:CP58"/>
    <mergeCell ref="CQ58:CX58"/>
    <mergeCell ref="CY58:DF58"/>
    <mergeCell ref="DG58:DN58"/>
    <mergeCell ref="DO58:DV58"/>
    <mergeCell ref="DW58:ED58"/>
    <mergeCell ref="EE58:EL58"/>
    <mergeCell ref="EM58:ET58"/>
    <mergeCell ref="EU58:FB58"/>
    <mergeCell ref="FC58:FJ58"/>
    <mergeCell ref="FK58:FR58"/>
    <mergeCell ref="FS58:FZ58"/>
    <mergeCell ref="GA58:GH58"/>
    <mergeCell ref="GI58:GP58"/>
    <mergeCell ref="GQ58:GX58"/>
    <mergeCell ref="IM58:IT58"/>
    <mergeCell ref="GY58:HF58"/>
    <mergeCell ref="HG58:HN58"/>
    <mergeCell ref="HO58:HV58"/>
    <mergeCell ref="HW58:ID58"/>
    <mergeCell ref="IE58:IL58"/>
    <mergeCell ref="BK58:BR58"/>
    <mergeCell ref="BS58:BZ58"/>
    <mergeCell ref="CA58:CH58"/>
    <mergeCell ref="O58:V58"/>
    <mergeCell ref="W58:AD58"/>
    <mergeCell ref="AE58:AL58"/>
    <mergeCell ref="AM58:AT58"/>
    <mergeCell ref="AU58:BB58"/>
    <mergeCell ref="BC58:BJ58"/>
    <mergeCell ref="CI56:CP56"/>
    <mergeCell ref="AM56:AT56"/>
    <mergeCell ref="EM56:ET56"/>
    <mergeCell ref="CQ56:CX56"/>
    <mergeCell ref="CY56:DF56"/>
    <mergeCell ref="DO56:DV56"/>
    <mergeCell ref="W56:AD56"/>
    <mergeCell ref="AE56:AL56"/>
    <mergeCell ref="CA56:CH56"/>
    <mergeCell ref="AU56:BB56"/>
    <mergeCell ref="BC56:BJ56"/>
    <mergeCell ref="BK56:BR56"/>
    <mergeCell ref="BS56:BZ56"/>
    <mergeCell ref="FS56:FZ56"/>
    <mergeCell ref="DG56:DN56"/>
    <mergeCell ref="DW56:ED56"/>
    <mergeCell ref="EE56:EL56"/>
    <mergeCell ref="EU56:FB56"/>
    <mergeCell ref="FK56:FR56"/>
    <mergeCell ref="FC56:FJ56"/>
    <mergeCell ref="IM56:IT56"/>
    <mergeCell ref="HO56:HV56"/>
    <mergeCell ref="HW56:ID56"/>
    <mergeCell ref="GA56:GH56"/>
    <mergeCell ref="GI56:GP56"/>
    <mergeCell ref="GQ56:GX56"/>
    <mergeCell ref="GY56:HF56"/>
    <mergeCell ref="HG56:HN56"/>
    <mergeCell ref="IE56:IL56"/>
    <mergeCell ref="J1:K1"/>
    <mergeCell ref="J2:K2"/>
    <mergeCell ref="D6:E6"/>
    <mergeCell ref="O56:V56"/>
    <mergeCell ref="J5:K5"/>
    <mergeCell ref="J3:K3"/>
    <mergeCell ref="J4:K4"/>
    <mergeCell ref="B18:E18"/>
    <mergeCell ref="B6:C6"/>
    <mergeCell ref="C14:H15"/>
    <mergeCell ref="E9:G9"/>
    <mergeCell ref="B3:E3"/>
    <mergeCell ref="C11:D11"/>
  </mergeCells>
  <phoneticPr fontId="4" type="noConversion"/>
  <dataValidations count="8">
    <dataValidation type="whole" errorStyle="warning" operator="greaterThan" allowBlank="1" showInputMessage="1" showErrorMessage="1" errorTitle="Not Eligible" error="Client is not eligible for DCA assistance.  AMI is greater than 30%." sqref="J7" xr:uid="{00000000-0002-0000-0100-000000000000}">
      <formula1>30</formula1>
    </dataValidation>
    <dataValidation operator="greaterThanOrEqual" allowBlank="1" showInputMessage="1" showErrorMessage="1" error="Not Eligible" sqref="J8" xr:uid="{00000000-0002-0000-0100-000001000000}"/>
    <dataValidation type="list" allowBlank="1" showInputMessage="1" showErrorMessage="1" sqref="H18" xr:uid="{00000000-0002-0000-0100-000002000000}">
      <formula1>"1,2,3,4,5,6"</formula1>
    </dataValidation>
    <dataValidation type="list" allowBlank="1" showInputMessage="1" showErrorMessage="1" sqref="B59:B60" xr:uid="{00000000-0002-0000-0100-000003000000}">
      <formula1>SubType</formula1>
    </dataValidation>
    <dataValidation type="whole" errorStyle="warning" allowBlank="1" showErrorMessage="1" errorTitle="Documentation" error="Case Manager must provide information on the DCA application and in CSP on the other resources attempted for utility requests and why those other resources are not accessible. " sqref="B24" xr:uid="{00000000-0002-0000-0100-000004000000}">
      <formula1>0</formula1>
      <formula2>2</formula2>
    </dataValidation>
    <dataValidation type="whole" errorStyle="warning" allowBlank="1" showErrorMessage="1" errorTitle="Documentation" error="Case Manager must provide information on the DCA application and in CSP on the other resources attempted for utility requests and why those other resources are not accessible.  " sqref="B22" xr:uid="{00000000-0002-0000-0100-000005000000}">
      <formula1>0</formula1>
      <formula2>1</formula2>
    </dataValidation>
    <dataValidation errorStyle="warning" allowBlank="1" showInputMessage="1" showErrorMessage="1" errorTitle="Documentation" error="Case Manager must provide information on the DCA application and in CSP on the other resources attempted for utility requests and why those other resources are not accessible. " sqref="B26" xr:uid="{00000000-0002-0000-0100-000006000000}"/>
    <dataValidation errorStyle="warning" allowBlank="1" showInputMessage="1" showErrorMessage="1" errorTitle="Documentation" error="Case Manager must provide information on the DCA application and in CSP on the other resources attempted to acquire and why those other resources are not accessible. " sqref="B51 B43 B45 B47 B49 B38 B40 B32 B34 B36 B28" xr:uid="{00000000-0002-0000-0100-000007000000}"/>
  </dataValidations>
  <printOptions horizontalCentered="1"/>
  <pageMargins left="0" right="0" top="0" bottom="0" header="0" footer="0"/>
  <pageSetup scale="90" orientation="portrait" r:id="rId2"/>
  <headerFooter>
    <oddHeader>&amp;L&amp;G&amp;R&amp;G</oddHeader>
    <oddFooter xml:space="preserve">&amp;LRevised on: 06.09.2021
</oddFoot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9225" r:id="rId6" name="Check Box 9">
              <controlPr defaultSize="0" autoFill="0" autoLine="0" autoPict="0">
                <anchor moveWithCells="1">
                  <from>
                    <xdr:col>0</xdr:col>
                    <xdr:colOff>297180</xdr:colOff>
                    <xdr:row>10</xdr:row>
                    <xdr:rowOff>304800</xdr:rowOff>
                  </from>
                  <to>
                    <xdr:col>0</xdr:col>
                    <xdr:colOff>1333500</xdr:colOff>
                    <xdr:row>12</xdr:row>
                    <xdr:rowOff>38100</xdr:rowOff>
                  </to>
                </anchor>
              </controlPr>
            </control>
          </mc:Choice>
        </mc:AlternateContent>
        <mc:AlternateContent xmlns:mc="http://schemas.openxmlformats.org/markup-compatibility/2006">
          <mc:Choice Requires="x14">
            <control shapeId="9227" r:id="rId7" name="Check Box 11">
              <controlPr defaultSize="0" autoFill="0" autoLine="0" autoPict="0">
                <anchor moveWithCells="1">
                  <from>
                    <xdr:col>0</xdr:col>
                    <xdr:colOff>289560</xdr:colOff>
                    <xdr:row>12</xdr:row>
                    <xdr:rowOff>76200</xdr:rowOff>
                  </from>
                  <to>
                    <xdr:col>0</xdr:col>
                    <xdr:colOff>960120</xdr:colOff>
                    <xdr:row>13</xdr:row>
                    <xdr:rowOff>144780</xdr:rowOff>
                  </to>
                </anchor>
              </controlPr>
            </control>
          </mc:Choice>
        </mc:AlternateContent>
        <mc:AlternateContent xmlns:mc="http://schemas.openxmlformats.org/markup-compatibility/2006">
          <mc:Choice Requires="x14">
            <control shapeId="9228" r:id="rId8" name="Check Box 12">
              <controlPr defaultSize="0" autoFill="0" autoLine="0" autoPict="0">
                <anchor moveWithCells="1">
                  <from>
                    <xdr:col>0</xdr:col>
                    <xdr:colOff>106680</xdr:colOff>
                    <xdr:row>21</xdr:row>
                    <xdr:rowOff>0</xdr:rowOff>
                  </from>
                  <to>
                    <xdr:col>0</xdr:col>
                    <xdr:colOff>792480</xdr:colOff>
                    <xdr:row>22</xdr:row>
                    <xdr:rowOff>22860</xdr:rowOff>
                  </to>
                </anchor>
              </controlPr>
            </control>
          </mc:Choice>
        </mc:AlternateContent>
        <mc:AlternateContent xmlns:mc="http://schemas.openxmlformats.org/markup-compatibility/2006">
          <mc:Choice Requires="x14">
            <control shapeId="9229" r:id="rId9" name="Check Box 13">
              <controlPr defaultSize="0" autoFill="0" autoLine="0" autoPict="0">
                <anchor moveWithCells="1">
                  <from>
                    <xdr:col>0</xdr:col>
                    <xdr:colOff>106680</xdr:colOff>
                    <xdr:row>23</xdr:row>
                    <xdr:rowOff>22860</xdr:rowOff>
                  </from>
                  <to>
                    <xdr:col>0</xdr:col>
                    <xdr:colOff>792480</xdr:colOff>
                    <xdr:row>24</xdr:row>
                    <xdr:rowOff>30480</xdr:rowOff>
                  </to>
                </anchor>
              </controlPr>
            </control>
          </mc:Choice>
        </mc:AlternateContent>
        <mc:AlternateContent xmlns:mc="http://schemas.openxmlformats.org/markup-compatibility/2006">
          <mc:Choice Requires="x14">
            <control shapeId="9230" r:id="rId10" name="Check Box 14">
              <controlPr defaultSize="0" autoFill="0" autoLine="0" autoPict="0">
                <anchor moveWithCells="1">
                  <from>
                    <xdr:col>0</xdr:col>
                    <xdr:colOff>106680</xdr:colOff>
                    <xdr:row>25</xdr:row>
                    <xdr:rowOff>30480</xdr:rowOff>
                  </from>
                  <to>
                    <xdr:col>0</xdr:col>
                    <xdr:colOff>792480</xdr:colOff>
                    <xdr:row>26</xdr:row>
                    <xdr:rowOff>60960</xdr:rowOff>
                  </to>
                </anchor>
              </controlPr>
            </control>
          </mc:Choice>
        </mc:AlternateContent>
        <mc:AlternateContent xmlns:mc="http://schemas.openxmlformats.org/markup-compatibility/2006">
          <mc:Choice Requires="x14">
            <control shapeId="10036" r:id="rId11" name="Check Box 820">
              <controlPr defaultSize="0" autoFill="0" autoLine="0" autoPict="0">
                <anchor moveWithCells="1">
                  <from>
                    <xdr:col>2</xdr:col>
                    <xdr:colOff>38100</xdr:colOff>
                    <xdr:row>11</xdr:row>
                    <xdr:rowOff>30480</xdr:rowOff>
                  </from>
                  <to>
                    <xdr:col>2</xdr:col>
                    <xdr:colOff>403860</xdr:colOff>
                    <xdr:row>12</xdr:row>
                    <xdr:rowOff>68580</xdr:rowOff>
                  </to>
                </anchor>
              </controlPr>
            </control>
          </mc:Choice>
        </mc:AlternateContent>
        <mc:AlternateContent xmlns:mc="http://schemas.openxmlformats.org/markup-compatibility/2006">
          <mc:Choice Requires="x14">
            <control shapeId="10037" r:id="rId12" name="Check Box 821">
              <controlPr defaultSize="0" autoFill="0" autoLine="0" autoPict="0">
                <anchor moveWithCells="1">
                  <from>
                    <xdr:col>2</xdr:col>
                    <xdr:colOff>457200</xdr:colOff>
                    <xdr:row>11</xdr:row>
                    <xdr:rowOff>38100</xdr:rowOff>
                  </from>
                  <to>
                    <xdr:col>3</xdr:col>
                    <xdr:colOff>327660</xdr:colOff>
                    <xdr:row>12</xdr:row>
                    <xdr:rowOff>60960</xdr:rowOff>
                  </to>
                </anchor>
              </controlPr>
            </control>
          </mc:Choice>
        </mc:AlternateContent>
        <mc:AlternateContent xmlns:mc="http://schemas.openxmlformats.org/markup-compatibility/2006">
          <mc:Choice Requires="x14">
            <control shapeId="15693" r:id="rId13" name="Drop Down 1357">
              <controlPr defaultSize="0" autoLine="0" autoPict="0">
                <anchor moveWithCells="1">
                  <from>
                    <xdr:col>1</xdr:col>
                    <xdr:colOff>30480</xdr:colOff>
                    <xdr:row>2</xdr:row>
                    <xdr:rowOff>30480</xdr:rowOff>
                  </from>
                  <to>
                    <xdr:col>4</xdr:col>
                    <xdr:colOff>441960</xdr:colOff>
                    <xdr:row>3</xdr:row>
                    <xdr:rowOff>22860</xdr:rowOff>
                  </to>
                </anchor>
              </controlPr>
            </control>
          </mc:Choice>
        </mc:AlternateContent>
        <mc:AlternateContent xmlns:mc="http://schemas.openxmlformats.org/markup-compatibility/2006">
          <mc:Choice Requires="x14">
            <control shapeId="15695" r:id="rId14" name="Check Box 1359">
              <controlPr defaultSize="0" autoFill="0" autoLine="0" autoPict="0">
                <anchor moveWithCells="1">
                  <from>
                    <xdr:col>2</xdr:col>
                    <xdr:colOff>327660</xdr:colOff>
                    <xdr:row>53</xdr:row>
                    <xdr:rowOff>68580</xdr:rowOff>
                  </from>
                  <to>
                    <xdr:col>5</xdr:col>
                    <xdr:colOff>373380</xdr:colOff>
                    <xdr:row>56</xdr:row>
                    <xdr:rowOff>30480</xdr:rowOff>
                  </to>
                </anchor>
              </controlPr>
            </control>
          </mc:Choice>
        </mc:AlternateContent>
        <mc:AlternateContent xmlns:mc="http://schemas.openxmlformats.org/markup-compatibility/2006">
          <mc:Choice Requires="x14">
            <control shapeId="15696" r:id="rId15" name="Check Box 1360">
              <controlPr defaultSize="0" autoFill="0" autoLine="0" autoPict="0">
                <anchor moveWithCells="1">
                  <from>
                    <xdr:col>2</xdr:col>
                    <xdr:colOff>327660</xdr:colOff>
                    <xdr:row>55</xdr:row>
                    <xdr:rowOff>45720</xdr:rowOff>
                  </from>
                  <to>
                    <xdr:col>3</xdr:col>
                    <xdr:colOff>449580</xdr:colOff>
                    <xdr:row>56</xdr:row>
                    <xdr:rowOff>213360</xdr:rowOff>
                  </to>
                </anchor>
              </controlPr>
            </control>
          </mc:Choice>
        </mc:AlternateContent>
        <mc:AlternateContent xmlns:mc="http://schemas.openxmlformats.org/markup-compatibility/2006">
          <mc:Choice Requires="x14">
            <control shapeId="15697" r:id="rId16" name="Check Box 1361">
              <controlPr defaultSize="0" autoFill="0" autoLine="0" autoPict="0">
                <anchor moveWithCells="1">
                  <from>
                    <xdr:col>6</xdr:col>
                    <xdr:colOff>152400</xdr:colOff>
                    <xdr:row>53</xdr:row>
                    <xdr:rowOff>144780</xdr:rowOff>
                  </from>
                  <to>
                    <xdr:col>7</xdr:col>
                    <xdr:colOff>312420</xdr:colOff>
                    <xdr:row>55</xdr:row>
                    <xdr:rowOff>7620</xdr:rowOff>
                  </to>
                </anchor>
              </controlPr>
            </control>
          </mc:Choice>
        </mc:AlternateContent>
        <mc:AlternateContent xmlns:mc="http://schemas.openxmlformats.org/markup-compatibility/2006">
          <mc:Choice Requires="x14">
            <control shapeId="15698" r:id="rId17" name="Check Box 1362">
              <controlPr defaultSize="0" autoFill="0" autoLine="0" autoPict="0">
                <anchor moveWithCells="1">
                  <from>
                    <xdr:col>3</xdr:col>
                    <xdr:colOff>403860</xdr:colOff>
                    <xdr:row>55</xdr:row>
                    <xdr:rowOff>60960</xdr:rowOff>
                  </from>
                  <to>
                    <xdr:col>4</xdr:col>
                    <xdr:colOff>693420</xdr:colOff>
                    <xdr:row>56</xdr:row>
                    <xdr:rowOff>182880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L45"/>
  <sheetViews>
    <sheetView showGridLines="0" showRowColHeaders="0" zoomScale="90" zoomScaleNormal="90" workbookViewId="0">
      <selection activeCell="D21" sqref="D21"/>
    </sheetView>
  </sheetViews>
  <sheetFormatPr defaultColWidth="9.33203125" defaultRowHeight="13.8"/>
  <cols>
    <col min="1" max="1" width="6.5546875" style="64" customWidth="1"/>
    <col min="2" max="5" width="9.33203125" style="64"/>
    <col min="6" max="6" width="5" style="64" customWidth="1"/>
    <col min="7" max="7" width="9.33203125" style="64"/>
    <col min="8" max="8" width="6.33203125" style="64" customWidth="1"/>
    <col min="9" max="9" width="9.33203125" style="64"/>
    <col min="10" max="10" width="6.33203125" style="64" customWidth="1"/>
    <col min="11" max="12" width="10.33203125" style="64" customWidth="1"/>
    <col min="13" max="16384" width="9.33203125" style="64"/>
  </cols>
  <sheetData>
    <row r="1" spans="1:12" ht="21.75" customHeight="1">
      <c r="A1" s="386" t="s">
        <v>22</v>
      </c>
      <c r="B1" s="386"/>
      <c r="C1" s="415">
        <f>'Check Request'!$B$6</f>
        <v>0</v>
      </c>
      <c r="D1" s="417"/>
      <c r="E1" s="415">
        <f>'Check Request'!$D$6</f>
        <v>0</v>
      </c>
      <c r="F1" s="416"/>
      <c r="G1" s="417"/>
      <c r="I1" s="418" t="s">
        <v>28</v>
      </c>
      <c r="J1" s="418"/>
      <c r="K1" s="415">
        <f>'Check Request'!$H$6</f>
        <v>0</v>
      </c>
      <c r="L1" s="417"/>
    </row>
    <row r="2" spans="1:12">
      <c r="C2" s="422"/>
      <c r="D2" s="422"/>
      <c r="E2" s="422"/>
      <c r="F2" s="422"/>
      <c r="G2" s="422"/>
    </row>
    <row r="3" spans="1:12">
      <c r="A3" s="385" t="s">
        <v>120</v>
      </c>
      <c r="B3" s="406"/>
      <c r="C3" s="406"/>
      <c r="D3" s="406"/>
      <c r="E3" s="406"/>
      <c r="F3" s="406"/>
      <c r="G3" s="406"/>
      <c r="H3" s="406"/>
      <c r="I3" s="406"/>
      <c r="J3" s="406"/>
      <c r="K3" s="406"/>
      <c r="L3" s="406"/>
    </row>
    <row r="4" spans="1:12" ht="6.75" customHeight="1"/>
    <row r="5" spans="1:12">
      <c r="B5" s="65"/>
      <c r="C5" s="66"/>
      <c r="D5" s="67"/>
      <c r="E5" s="420" t="s">
        <v>56</v>
      </c>
      <c r="F5" s="421"/>
      <c r="G5" s="420" t="s">
        <v>57</v>
      </c>
      <c r="H5" s="421"/>
      <c r="I5" s="420" t="s">
        <v>58</v>
      </c>
      <c r="J5" s="421"/>
      <c r="K5" s="420" t="s">
        <v>97</v>
      </c>
      <c r="L5" s="421"/>
    </row>
    <row r="6" spans="1:12" ht="30.75" customHeight="1">
      <c r="B6" s="392" t="s">
        <v>98</v>
      </c>
      <c r="C6" s="392"/>
      <c r="D6" s="392"/>
      <c r="E6" s="419">
        <v>200</v>
      </c>
      <c r="F6" s="419"/>
      <c r="G6" s="419"/>
      <c r="H6" s="419"/>
      <c r="I6" s="419"/>
      <c r="J6" s="419"/>
      <c r="K6" s="419"/>
      <c r="L6" s="419"/>
    </row>
    <row r="7" spans="1:12" ht="9.75" customHeight="1" thickBot="1">
      <c r="E7" s="410"/>
      <c r="F7" s="410"/>
    </row>
    <row r="8" spans="1:12" ht="14.4" thickBot="1">
      <c r="B8" s="411" t="s">
        <v>59</v>
      </c>
      <c r="C8" s="412"/>
      <c r="D8" s="412"/>
      <c r="E8" s="413">
        <f>SUM(E6:L6)</f>
        <v>200</v>
      </c>
      <c r="F8" s="414"/>
    </row>
    <row r="9" spans="1:12" ht="12" customHeight="1"/>
    <row r="10" spans="1:12" ht="44.25" customHeight="1">
      <c r="A10" s="396" t="s">
        <v>174</v>
      </c>
      <c r="B10" s="396"/>
      <c r="C10" s="396"/>
      <c r="D10" s="396"/>
      <c r="E10" s="396"/>
      <c r="F10" s="396"/>
      <c r="G10" s="396"/>
      <c r="H10" s="396"/>
      <c r="I10" s="396"/>
      <c r="J10" s="396"/>
      <c r="K10" s="397"/>
      <c r="L10" s="397"/>
    </row>
    <row r="11" spans="1:12" ht="6" customHeight="1" thickBot="1"/>
    <row r="12" spans="1:12" ht="14.4" thickBot="1">
      <c r="B12" s="383" t="s">
        <v>61</v>
      </c>
      <c r="C12" s="383"/>
      <c r="D12" s="383"/>
      <c r="E12" s="384"/>
      <c r="F12" s="384"/>
      <c r="H12" s="401" t="s">
        <v>59</v>
      </c>
      <c r="I12" s="407"/>
      <c r="J12" s="407"/>
      <c r="K12" s="408"/>
    </row>
    <row r="13" spans="1:12" ht="29.25" customHeight="1" thickBot="1">
      <c r="B13" s="392" t="s">
        <v>95</v>
      </c>
      <c r="C13" s="392"/>
      <c r="D13" s="392"/>
      <c r="E13" s="409"/>
      <c r="F13" s="409"/>
      <c r="I13" s="404">
        <f>E12*E13</f>
        <v>0</v>
      </c>
      <c r="J13" s="405"/>
    </row>
    <row r="14" spans="1:12" ht="21.75" customHeight="1" thickBot="1">
      <c r="B14" s="68"/>
      <c r="C14" s="69" t="s">
        <v>66</v>
      </c>
      <c r="D14" s="68"/>
      <c r="E14" s="391"/>
      <c r="F14" s="391"/>
      <c r="I14" s="70"/>
      <c r="J14" s="70"/>
    </row>
    <row r="15" spans="1:12" ht="30" customHeight="1" thickBot="1">
      <c r="B15" s="392" t="s">
        <v>67</v>
      </c>
      <c r="C15" s="392"/>
      <c r="D15" s="392"/>
      <c r="E15" s="377"/>
      <c r="F15" s="377"/>
      <c r="H15" s="387" t="s">
        <v>59</v>
      </c>
      <c r="I15" s="393"/>
      <c r="J15" s="393"/>
      <c r="K15" s="394"/>
    </row>
    <row r="16" spans="1:12" ht="15" customHeight="1" thickBot="1">
      <c r="B16" s="68"/>
      <c r="C16" s="68"/>
      <c r="D16" s="68"/>
      <c r="E16" s="395"/>
      <c r="F16" s="395"/>
      <c r="I16" s="381">
        <f>(E15*4)</f>
        <v>0</v>
      </c>
      <c r="J16" s="382"/>
    </row>
    <row r="17" spans="1:12" ht="9.75" customHeight="1"/>
    <row r="18" spans="1:12" ht="27" customHeight="1">
      <c r="A18" s="396" t="s">
        <v>121</v>
      </c>
      <c r="B18" s="397"/>
      <c r="C18" s="397"/>
      <c r="D18" s="397"/>
      <c r="E18" s="397"/>
      <c r="F18" s="397"/>
      <c r="G18" s="397"/>
      <c r="H18" s="397"/>
      <c r="I18" s="397"/>
      <c r="J18" s="397"/>
      <c r="K18" s="397"/>
      <c r="L18" s="397"/>
    </row>
    <row r="19" spans="1:12" ht="7.5" customHeight="1" thickBot="1"/>
    <row r="20" spans="1:12" ht="27.75" customHeight="1" thickBot="1">
      <c r="B20" s="398" t="s">
        <v>99</v>
      </c>
      <c r="C20" s="399"/>
      <c r="D20" s="400"/>
      <c r="E20" s="377"/>
      <c r="F20" s="377"/>
      <c r="H20" s="401" t="s">
        <v>59</v>
      </c>
      <c r="I20" s="402"/>
      <c r="J20" s="402"/>
      <c r="K20" s="403"/>
    </row>
    <row r="21" spans="1:12" ht="14.4" thickBot="1">
      <c r="E21" s="378"/>
      <c r="F21" s="378"/>
      <c r="I21" s="404">
        <f>E20</f>
        <v>0</v>
      </c>
      <c r="J21" s="405"/>
    </row>
    <row r="22" spans="1:12" ht="7.5" customHeight="1"/>
    <row r="23" spans="1:12">
      <c r="A23" s="385" t="s">
        <v>65</v>
      </c>
      <c r="B23" s="385"/>
      <c r="C23" s="385"/>
      <c r="D23" s="385"/>
      <c r="E23" s="385"/>
      <c r="F23" s="385"/>
      <c r="G23" s="385"/>
      <c r="H23" s="385"/>
      <c r="I23" s="385"/>
      <c r="J23" s="385"/>
      <c r="K23" s="406"/>
      <c r="L23" s="406"/>
    </row>
    <row r="24" spans="1:12" ht="7.5" customHeight="1"/>
    <row r="25" spans="1:12">
      <c r="B25" s="383" t="s">
        <v>60</v>
      </c>
      <c r="C25" s="383"/>
      <c r="D25" s="383"/>
      <c r="E25" s="384"/>
      <c r="F25" s="384"/>
    </row>
    <row r="26" spans="1:12">
      <c r="B26" s="383" t="s">
        <v>60</v>
      </c>
      <c r="C26" s="383"/>
      <c r="D26" s="383"/>
      <c r="E26" s="384"/>
      <c r="F26" s="384"/>
    </row>
    <row r="27" spans="1:12">
      <c r="B27" s="390" t="s">
        <v>69</v>
      </c>
      <c r="C27" s="390"/>
      <c r="D27" s="390"/>
      <c r="E27" s="384"/>
      <c r="F27" s="384"/>
    </row>
    <row r="28" spans="1:12">
      <c r="B28" s="390" t="s">
        <v>69</v>
      </c>
      <c r="C28" s="390"/>
      <c r="D28" s="390"/>
      <c r="E28" s="384"/>
      <c r="F28" s="384"/>
    </row>
    <row r="29" spans="1:12" ht="14.4" thickBot="1">
      <c r="B29" s="390" t="s">
        <v>69</v>
      </c>
      <c r="C29" s="390"/>
      <c r="D29" s="390"/>
      <c r="E29" s="384"/>
      <c r="F29" s="384"/>
    </row>
    <row r="30" spans="1:12" ht="14.4" thickBot="1">
      <c r="B30" s="383" t="s">
        <v>62</v>
      </c>
      <c r="C30" s="383"/>
      <c r="D30" s="383"/>
      <c r="E30" s="384"/>
      <c r="F30" s="384"/>
      <c r="H30" s="387" t="s">
        <v>59</v>
      </c>
      <c r="I30" s="388"/>
      <c r="J30" s="388"/>
      <c r="K30" s="389"/>
    </row>
    <row r="31" spans="1:12" ht="14.4" thickBot="1">
      <c r="B31" s="383" t="s">
        <v>62</v>
      </c>
      <c r="C31" s="383"/>
      <c r="D31" s="383"/>
      <c r="E31" s="384"/>
      <c r="F31" s="384"/>
      <c r="H31" s="71"/>
      <c r="I31" s="381">
        <f>SUM(E25:F36)</f>
        <v>0</v>
      </c>
      <c r="J31" s="382"/>
      <c r="K31" s="71"/>
    </row>
    <row r="32" spans="1:12">
      <c r="B32" s="383" t="s">
        <v>62</v>
      </c>
      <c r="C32" s="383"/>
      <c r="D32" s="383"/>
      <c r="E32" s="384"/>
      <c r="F32" s="384"/>
    </row>
    <row r="33" spans="1:12">
      <c r="B33" s="383" t="s">
        <v>62</v>
      </c>
      <c r="C33" s="383"/>
      <c r="D33" s="383"/>
      <c r="E33" s="384"/>
      <c r="F33" s="384"/>
    </row>
    <row r="34" spans="1:12">
      <c r="B34" s="383" t="s">
        <v>63</v>
      </c>
      <c r="C34" s="383"/>
      <c r="D34" s="383"/>
      <c r="E34" s="384"/>
      <c r="F34" s="384"/>
    </row>
    <row r="35" spans="1:12">
      <c r="B35" s="383" t="s">
        <v>64</v>
      </c>
      <c r="C35" s="383"/>
      <c r="D35" s="383"/>
      <c r="E35" s="384"/>
      <c r="F35" s="384"/>
    </row>
    <row r="36" spans="1:12">
      <c r="B36" s="383" t="s">
        <v>64</v>
      </c>
      <c r="C36" s="383"/>
      <c r="D36" s="383"/>
      <c r="E36" s="384"/>
      <c r="F36" s="384"/>
    </row>
    <row r="37" spans="1:12" ht="12.75" customHeight="1">
      <c r="E37" s="378"/>
      <c r="F37" s="378"/>
    </row>
    <row r="38" spans="1:12">
      <c r="A38" s="385" t="s">
        <v>122</v>
      </c>
      <c r="B38" s="385"/>
      <c r="C38" s="385"/>
      <c r="D38" s="385"/>
      <c r="E38" s="385"/>
      <c r="F38" s="385"/>
      <c r="G38" s="385"/>
      <c r="H38" s="385"/>
      <c r="I38" s="385"/>
      <c r="J38" s="385"/>
      <c r="K38" s="385"/>
      <c r="L38" s="386"/>
    </row>
    <row r="39" spans="1:12" ht="8.25" customHeight="1"/>
    <row r="40" spans="1:12" ht="14.4" thickBot="1">
      <c r="B40" s="376"/>
      <c r="C40" s="376"/>
      <c r="D40" s="376"/>
      <c r="E40" s="377"/>
      <c r="F40" s="377"/>
    </row>
    <row r="41" spans="1:12" ht="14.4" thickBot="1">
      <c r="B41" s="376"/>
      <c r="C41" s="376"/>
      <c r="D41" s="376"/>
      <c r="E41" s="377"/>
      <c r="F41" s="377"/>
      <c r="H41" s="387" t="s">
        <v>59</v>
      </c>
      <c r="I41" s="388"/>
      <c r="J41" s="388"/>
      <c r="K41" s="389"/>
    </row>
    <row r="42" spans="1:12" ht="14.4" thickBot="1">
      <c r="B42" s="376"/>
      <c r="C42" s="376"/>
      <c r="D42" s="376"/>
      <c r="E42" s="377"/>
      <c r="F42" s="377"/>
      <c r="I42" s="381">
        <f>SUM(E40:F43)</f>
        <v>0</v>
      </c>
      <c r="J42" s="382"/>
    </row>
    <row r="43" spans="1:12">
      <c r="B43" s="376"/>
      <c r="C43" s="376"/>
      <c r="D43" s="376"/>
      <c r="E43" s="377"/>
      <c r="F43" s="377"/>
    </row>
    <row r="44" spans="1:12" ht="9" customHeight="1">
      <c r="E44" s="378"/>
      <c r="F44" s="378"/>
    </row>
    <row r="45" spans="1:12" ht="14.25" customHeight="1">
      <c r="A45" s="379" t="s">
        <v>92</v>
      </c>
      <c r="B45" s="379"/>
      <c r="C45" s="379"/>
      <c r="D45" s="379"/>
      <c r="E45" s="379"/>
      <c r="F45" s="379"/>
      <c r="G45" s="379"/>
      <c r="H45" s="380">
        <f>SUM(E8)+SUM(I13)+SUM(I16)+SUM(I21)+SUM(I31)+SUM(I42)</f>
        <v>200</v>
      </c>
      <c r="I45" s="380"/>
      <c r="J45" s="380"/>
      <c r="K45" s="380"/>
    </row>
  </sheetData>
  <sheetProtection algorithmName="SHA-512" hashValue="s0uOtlWphRChlyM22e2ogxhOK+9+VfXjAMfulbMVdbyjMumMDVJC8rqUzxJ+VJTVzW3X8gtlry+KkbKqYAxtrQ==" saltValue="3RNkTW2m/hOs49MwpzMiQg==" spinCount="100000" sheet="1" objects="1" scenarios="1" selectLockedCells="1"/>
  <mergeCells count="81">
    <mergeCell ref="K5:L5"/>
    <mergeCell ref="C2:D2"/>
    <mergeCell ref="E2:G2"/>
    <mergeCell ref="A1:B1"/>
    <mergeCell ref="C1:D1"/>
    <mergeCell ref="E7:F7"/>
    <mergeCell ref="B8:D8"/>
    <mergeCell ref="E8:F8"/>
    <mergeCell ref="A10:L10"/>
    <mergeCell ref="E1:G1"/>
    <mergeCell ref="I1:J1"/>
    <mergeCell ref="K1:L1"/>
    <mergeCell ref="B6:D6"/>
    <mergeCell ref="E6:F6"/>
    <mergeCell ref="G6:H6"/>
    <mergeCell ref="I6:J6"/>
    <mergeCell ref="K6:L6"/>
    <mergeCell ref="A3:L3"/>
    <mergeCell ref="E5:F5"/>
    <mergeCell ref="G5:H5"/>
    <mergeCell ref="I5:J5"/>
    <mergeCell ref="B12:D12"/>
    <mergeCell ref="E12:F12"/>
    <mergeCell ref="H12:K12"/>
    <mergeCell ref="B13:D13"/>
    <mergeCell ref="E13:F13"/>
    <mergeCell ref="I13:J13"/>
    <mergeCell ref="E14:F14"/>
    <mergeCell ref="B15:D15"/>
    <mergeCell ref="E15:F15"/>
    <mergeCell ref="H15:K15"/>
    <mergeCell ref="B26:D26"/>
    <mergeCell ref="E26:F26"/>
    <mergeCell ref="E16:F16"/>
    <mergeCell ref="I16:J16"/>
    <mergeCell ref="A18:L18"/>
    <mergeCell ref="B20:D20"/>
    <mergeCell ref="E20:F20"/>
    <mergeCell ref="H20:K20"/>
    <mergeCell ref="E21:F21"/>
    <mergeCell ref="I21:J21"/>
    <mergeCell ref="A23:L23"/>
    <mergeCell ref="B25:D25"/>
    <mergeCell ref="E25:F25"/>
    <mergeCell ref="B27:D27"/>
    <mergeCell ref="E27:F27"/>
    <mergeCell ref="B28:D28"/>
    <mergeCell ref="E28:F28"/>
    <mergeCell ref="B29:D29"/>
    <mergeCell ref="E29:F29"/>
    <mergeCell ref="B30:D30"/>
    <mergeCell ref="E30:F30"/>
    <mergeCell ref="H30:K30"/>
    <mergeCell ref="B31:D31"/>
    <mergeCell ref="E31:F31"/>
    <mergeCell ref="I31:J31"/>
    <mergeCell ref="B32:D32"/>
    <mergeCell ref="E32:F32"/>
    <mergeCell ref="B33:D33"/>
    <mergeCell ref="E33:F33"/>
    <mergeCell ref="B34:D34"/>
    <mergeCell ref="E34:F34"/>
    <mergeCell ref="B42:D42"/>
    <mergeCell ref="E42:F42"/>
    <mergeCell ref="I42:J42"/>
    <mergeCell ref="B35:D35"/>
    <mergeCell ref="E35:F35"/>
    <mergeCell ref="B36:D36"/>
    <mergeCell ref="E36:F36"/>
    <mergeCell ref="E37:F37"/>
    <mergeCell ref="A38:L38"/>
    <mergeCell ref="B40:D40"/>
    <mergeCell ref="E40:F40"/>
    <mergeCell ref="B41:D41"/>
    <mergeCell ref="E41:F41"/>
    <mergeCell ref="H41:K41"/>
    <mergeCell ref="B43:D43"/>
    <mergeCell ref="E43:F43"/>
    <mergeCell ref="E44:F44"/>
    <mergeCell ref="A45:G45"/>
    <mergeCell ref="H45:K45"/>
  </mergeCells>
  <conditionalFormatting sqref="K1:L1 C1:E1">
    <cfRule type="cellIs" dxfId="9" priority="1" operator="equal">
      <formula>0</formula>
    </cfRule>
  </conditionalFormatting>
  <printOptions horizontalCentered="1"/>
  <pageMargins left="0" right="0" top="0" bottom="0" header="0" footer="0"/>
  <pageSetup scale="90" orientation="portrait" r:id="rId1"/>
  <headerFooter>
    <oddHeader>&amp;L&amp;G&amp;R&amp;G</oddHeader>
    <oddFooter xml:space="preserve">&amp;LRevised on: 06.09.2021
</oddFoot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1"/>
  <dimension ref="A1:L35"/>
  <sheetViews>
    <sheetView showGridLines="0" showRowColHeaders="0" zoomScaleNormal="100" workbookViewId="0">
      <selection activeCell="D21" sqref="D21"/>
    </sheetView>
  </sheetViews>
  <sheetFormatPr defaultColWidth="9.33203125" defaultRowHeight="13.2"/>
  <cols>
    <col min="1" max="3" width="9.33203125" style="4"/>
    <col min="4" max="4" width="9" style="4" customWidth="1"/>
    <col min="5" max="5" width="8.6640625" style="4" customWidth="1"/>
    <col min="6" max="6" width="8.33203125" style="4" customWidth="1"/>
    <col min="7" max="7" width="7" style="4" customWidth="1"/>
    <col min="8" max="8" width="9.5546875" style="4" customWidth="1"/>
    <col min="9" max="9" width="8.6640625" style="4" customWidth="1"/>
    <col min="10" max="10" width="8.33203125" style="4" customWidth="1"/>
    <col min="11" max="11" width="4.6640625" style="4" customWidth="1"/>
    <col min="12" max="16384" width="9.33203125" style="4"/>
  </cols>
  <sheetData>
    <row r="1" spans="1:11" s="45" customFormat="1" ht="15" customHeight="1"/>
    <row r="2" spans="1:11" s="45" customFormat="1" ht="24" customHeight="1">
      <c r="A2" s="51" t="s">
        <v>22</v>
      </c>
      <c r="B2" s="51"/>
      <c r="C2" s="438">
        <f>'Check Request'!$B$6</f>
        <v>0</v>
      </c>
      <c r="D2" s="439"/>
      <c r="E2" s="438">
        <f>'Check Request'!$D$6</f>
        <v>0</v>
      </c>
      <c r="F2" s="439"/>
      <c r="G2" s="52"/>
      <c r="H2" s="127" t="s">
        <v>119</v>
      </c>
      <c r="I2" s="126" t="str">
        <f>IF('Check Request'!$H$6=0,"",'Check Request'!$H$6)</f>
        <v/>
      </c>
    </row>
    <row r="3" spans="1:11" s="45" customFormat="1" ht="15">
      <c r="C3" s="440"/>
      <c r="D3" s="440"/>
      <c r="E3" s="441"/>
      <c r="F3" s="441"/>
      <c r="G3" s="441"/>
      <c r="H3" s="442"/>
      <c r="I3" s="442"/>
      <c r="J3" s="442"/>
      <c r="K3" s="442"/>
    </row>
    <row r="4" spans="1:11" s="53" customFormat="1" ht="8.25" customHeight="1">
      <c r="A4" s="120"/>
      <c r="B4" s="109"/>
      <c r="C4" s="94"/>
      <c r="H4" s="443"/>
      <c r="I4" s="443"/>
      <c r="J4" s="443"/>
      <c r="K4" s="443"/>
    </row>
    <row r="5" spans="1:11" ht="15" customHeight="1">
      <c r="A5" s="423" t="s">
        <v>73</v>
      </c>
      <c r="B5" s="423"/>
      <c r="C5" s="423"/>
      <c r="D5" s="423"/>
      <c r="E5" s="423"/>
      <c r="F5" s="423"/>
      <c r="G5" s="423"/>
      <c r="H5" s="423"/>
      <c r="I5" s="423"/>
      <c r="J5" s="423"/>
      <c r="K5" s="423"/>
    </row>
    <row r="6" spans="1:11" s="53" customFormat="1" ht="8.25" customHeight="1">
      <c r="A6" s="120"/>
      <c r="B6" s="109"/>
      <c r="C6" s="94"/>
      <c r="H6" s="443"/>
      <c r="I6" s="443"/>
      <c r="J6" s="443"/>
      <c r="K6" s="443"/>
    </row>
    <row r="7" spans="1:11">
      <c r="A7" s="54" t="s">
        <v>74</v>
      </c>
      <c r="B7" s="423" t="s">
        <v>140</v>
      </c>
      <c r="C7" s="423"/>
      <c r="D7" s="423"/>
      <c r="E7" s="423"/>
      <c r="F7" s="423"/>
      <c r="G7" s="423"/>
      <c r="H7" s="423"/>
      <c r="I7" s="423"/>
      <c r="J7" s="423"/>
      <c r="K7" s="423"/>
    </row>
    <row r="8" spans="1:11" ht="40.5" customHeight="1">
      <c r="A8" s="54" t="s">
        <v>74</v>
      </c>
      <c r="B8" s="423" t="s">
        <v>141</v>
      </c>
      <c r="C8" s="423"/>
      <c r="D8" s="423"/>
      <c r="E8" s="423"/>
      <c r="F8" s="423"/>
      <c r="G8" s="423"/>
      <c r="H8" s="423"/>
      <c r="I8" s="423"/>
      <c r="J8" s="423"/>
      <c r="K8" s="423"/>
    </row>
    <row r="9" spans="1:11">
      <c r="A9" s="54" t="s">
        <v>74</v>
      </c>
      <c r="B9" s="423" t="s">
        <v>142</v>
      </c>
      <c r="C9" s="423"/>
      <c r="D9" s="423"/>
      <c r="E9" s="423"/>
      <c r="F9" s="423"/>
      <c r="G9" s="423"/>
      <c r="H9" s="423"/>
      <c r="I9" s="423"/>
      <c r="J9" s="423"/>
      <c r="K9" s="423"/>
    </row>
    <row r="10" spans="1:11" ht="27" customHeight="1">
      <c r="A10" s="54" t="s">
        <v>74</v>
      </c>
      <c r="B10" s="423" t="s">
        <v>143</v>
      </c>
      <c r="C10" s="423"/>
      <c r="D10" s="423"/>
      <c r="E10" s="423"/>
      <c r="F10" s="423"/>
      <c r="G10" s="423"/>
      <c r="H10" s="423"/>
      <c r="I10" s="423"/>
      <c r="J10" s="423"/>
      <c r="K10" s="423"/>
    </row>
    <row r="11" spans="1:11" ht="26.25" customHeight="1">
      <c r="A11" s="54" t="s">
        <v>74</v>
      </c>
      <c r="B11" s="423" t="s">
        <v>144</v>
      </c>
      <c r="C11" s="423"/>
      <c r="D11" s="423"/>
      <c r="E11" s="423"/>
      <c r="F11" s="423"/>
      <c r="G11" s="423"/>
      <c r="H11" s="423"/>
      <c r="I11" s="423"/>
      <c r="J11" s="423"/>
      <c r="K11" s="423"/>
    </row>
    <row r="12" spans="1:11" ht="27" customHeight="1">
      <c r="A12" s="54" t="s">
        <v>74</v>
      </c>
      <c r="B12" s="423" t="s">
        <v>145</v>
      </c>
      <c r="C12" s="423"/>
      <c r="D12" s="423"/>
      <c r="E12" s="423"/>
      <c r="F12" s="423"/>
      <c r="G12" s="423"/>
      <c r="H12" s="423"/>
      <c r="I12" s="423"/>
      <c r="J12" s="423"/>
      <c r="K12" s="423"/>
    </row>
    <row r="13" spans="1:11" ht="27.75" customHeight="1">
      <c r="A13" s="54" t="s">
        <v>74</v>
      </c>
      <c r="B13" s="423" t="s">
        <v>146</v>
      </c>
      <c r="C13" s="423"/>
      <c r="D13" s="423"/>
      <c r="E13" s="423"/>
      <c r="F13" s="423"/>
      <c r="G13" s="423"/>
      <c r="H13" s="423"/>
      <c r="I13" s="423"/>
      <c r="J13" s="423"/>
      <c r="K13" s="423"/>
    </row>
    <row r="14" spans="1:11" ht="27.75" customHeight="1">
      <c r="A14" s="54" t="s">
        <v>74</v>
      </c>
      <c r="B14" s="423" t="s">
        <v>147</v>
      </c>
      <c r="C14" s="423"/>
      <c r="D14" s="423"/>
      <c r="E14" s="423"/>
      <c r="F14" s="423"/>
      <c r="G14" s="423"/>
      <c r="H14" s="423"/>
      <c r="I14" s="423"/>
      <c r="J14" s="423"/>
      <c r="K14" s="423"/>
    </row>
    <row r="15" spans="1:11" ht="13.8" thickBot="1">
      <c r="A15" s="430"/>
      <c r="B15" s="430"/>
      <c r="C15" s="430"/>
      <c r="D15" s="430"/>
      <c r="E15" s="430"/>
      <c r="F15" s="430"/>
      <c r="G15" s="55"/>
      <c r="H15" s="55"/>
      <c r="I15" s="55"/>
      <c r="J15" s="55"/>
      <c r="K15" s="55"/>
    </row>
    <row r="16" spans="1:11" ht="22.5" customHeight="1" thickTop="1">
      <c r="B16" s="431" t="s">
        <v>40</v>
      </c>
      <c r="C16" s="431"/>
      <c r="D16" s="431"/>
      <c r="E16" s="431"/>
      <c r="F16" s="431"/>
      <c r="G16" s="431"/>
      <c r="H16" s="431"/>
      <c r="I16" s="431"/>
      <c r="J16" s="431"/>
      <c r="K16" s="431"/>
    </row>
    <row r="17" spans="1:12" s="104" customFormat="1" ht="18.75" customHeight="1">
      <c r="A17" s="106"/>
      <c r="B17" s="444" t="s">
        <v>75</v>
      </c>
      <c r="C17" s="444"/>
      <c r="D17" s="444"/>
      <c r="E17" s="444"/>
      <c r="F17" s="444"/>
      <c r="G17" s="444"/>
      <c r="H17" s="444"/>
      <c r="I17" s="444"/>
      <c r="J17" s="444"/>
    </row>
    <row r="18" spans="1:12" ht="11.25" customHeight="1">
      <c r="A18" s="56"/>
      <c r="B18" s="105"/>
      <c r="C18" s="105"/>
      <c r="D18" s="105"/>
      <c r="E18" s="105"/>
      <c r="F18" s="105"/>
      <c r="G18" s="105"/>
      <c r="H18" s="105"/>
      <c r="I18" s="105"/>
      <c r="J18" s="105"/>
    </row>
    <row r="19" spans="1:12" ht="15" customHeight="1">
      <c r="A19" s="160" t="s">
        <v>39</v>
      </c>
      <c r="B19" s="432"/>
      <c r="C19" s="367"/>
      <c r="D19" s="367"/>
      <c r="E19" s="160" t="s">
        <v>252</v>
      </c>
      <c r="F19" s="433"/>
      <c r="G19" s="434"/>
      <c r="H19" s="160" t="s">
        <v>253</v>
      </c>
      <c r="I19" s="432"/>
      <c r="J19" s="367"/>
      <c r="K19" s="367"/>
      <c r="L19" s="160"/>
    </row>
    <row r="20" spans="1:12" ht="9" customHeight="1">
      <c r="A20" s="160"/>
      <c r="B20" s="220"/>
      <c r="C20" s="224"/>
      <c r="D20" s="224"/>
      <c r="E20" s="223"/>
      <c r="F20" s="220"/>
      <c r="G20" s="224"/>
      <c r="H20" s="223"/>
      <c r="I20" s="220"/>
      <c r="J20" s="224"/>
      <c r="K20" s="224"/>
      <c r="L20" s="160"/>
    </row>
    <row r="21" spans="1:12" ht="15" customHeight="1">
      <c r="A21" s="160" t="s">
        <v>39</v>
      </c>
      <c r="B21" s="432"/>
      <c r="C21" s="367"/>
      <c r="D21" s="367"/>
      <c r="E21" s="160" t="s">
        <v>252</v>
      </c>
      <c r="F21" s="433"/>
      <c r="G21" s="434"/>
      <c r="H21" s="160" t="s">
        <v>253</v>
      </c>
      <c r="I21" s="432"/>
      <c r="J21" s="367"/>
      <c r="K21" s="367"/>
      <c r="L21" s="160"/>
    </row>
    <row r="22" spans="1:12" ht="9" customHeight="1">
      <c r="A22" s="160"/>
      <c r="B22" s="220"/>
      <c r="C22" s="224"/>
      <c r="D22" s="224"/>
      <c r="E22" s="223"/>
      <c r="F22" s="220"/>
      <c r="G22" s="224"/>
      <c r="H22" s="223"/>
      <c r="I22" s="220"/>
      <c r="J22" s="224"/>
      <c r="K22" s="224"/>
      <c r="L22" s="160"/>
    </row>
    <row r="23" spans="1:12" ht="15" customHeight="1">
      <c r="A23" s="160" t="s">
        <v>39</v>
      </c>
      <c r="B23" s="432"/>
      <c r="C23" s="367"/>
      <c r="D23" s="367"/>
      <c r="E23" s="160" t="s">
        <v>252</v>
      </c>
      <c r="F23" s="433"/>
      <c r="G23" s="434"/>
      <c r="H23" s="160" t="s">
        <v>253</v>
      </c>
      <c r="I23" s="432"/>
      <c r="J23" s="367"/>
      <c r="K23" s="367"/>
      <c r="L23" s="160"/>
    </row>
    <row r="25" spans="1:12">
      <c r="A25" s="427" t="s">
        <v>149</v>
      </c>
      <c r="B25" s="427"/>
      <c r="C25" s="427"/>
      <c r="D25" s="427"/>
      <c r="E25" s="427"/>
      <c r="F25" s="427"/>
      <c r="G25" s="427"/>
      <c r="H25" s="427"/>
      <c r="I25" s="427"/>
      <c r="J25" s="427"/>
      <c r="K25" s="427"/>
    </row>
    <row r="26" spans="1:12" ht="20.25" customHeight="1" thickBot="1">
      <c r="A26" s="55"/>
      <c r="B26" s="55"/>
      <c r="C26" s="55"/>
      <c r="D26" s="55"/>
      <c r="E26" s="55"/>
      <c r="F26" s="55"/>
      <c r="G26" s="55"/>
      <c r="H26" s="55"/>
      <c r="I26" s="55"/>
      <c r="J26" s="55"/>
      <c r="K26" s="55"/>
    </row>
    <row r="27" spans="1:12" ht="16.5" customHeight="1" thickTop="1">
      <c r="A27" s="428" t="s">
        <v>76</v>
      </c>
      <c r="B27" s="429"/>
      <c r="C27" s="429"/>
      <c r="D27" s="429"/>
      <c r="E27" s="156"/>
      <c r="F27" s="156"/>
      <c r="G27" s="156"/>
      <c r="H27" s="156"/>
      <c r="I27" s="156"/>
      <c r="J27" s="156"/>
      <c r="K27" s="157"/>
    </row>
    <row r="28" spans="1:12" ht="4.5" customHeight="1">
      <c r="A28" s="116"/>
      <c r="B28" s="107"/>
      <c r="C28" s="107"/>
      <c r="D28" s="107"/>
      <c r="E28" s="107"/>
      <c r="F28" s="107"/>
      <c r="G28" s="107"/>
      <c r="H28" s="107"/>
      <c r="I28" s="107"/>
      <c r="J28" s="107"/>
      <c r="K28" s="117"/>
    </row>
    <row r="29" spans="1:12" s="104" customFormat="1" ht="49.5" customHeight="1">
      <c r="A29" s="424" t="s">
        <v>204</v>
      </c>
      <c r="B29" s="425"/>
      <c r="C29" s="425"/>
      <c r="D29" s="425"/>
      <c r="E29" s="425"/>
      <c r="F29" s="425"/>
      <c r="G29" s="425"/>
      <c r="H29" s="425"/>
      <c r="I29" s="425"/>
      <c r="J29" s="425"/>
      <c r="K29" s="426"/>
    </row>
    <row r="30" spans="1:12" s="104" customFormat="1" ht="83.25" customHeight="1">
      <c r="A30" s="435"/>
      <c r="B30" s="436"/>
      <c r="C30" s="436"/>
      <c r="D30" s="436"/>
      <c r="E30" s="436"/>
      <c r="F30" s="436"/>
      <c r="G30" s="436"/>
      <c r="H30" s="436"/>
      <c r="I30" s="436"/>
      <c r="J30" s="436"/>
      <c r="K30" s="437"/>
    </row>
    <row r="31" spans="1:12" ht="28.5" customHeight="1">
      <c r="A31" s="121" t="s">
        <v>148</v>
      </c>
      <c r="B31" s="107"/>
      <c r="C31" s="107"/>
      <c r="D31" s="107"/>
      <c r="E31" s="107"/>
      <c r="F31" s="107"/>
      <c r="G31" s="107"/>
      <c r="H31" s="107"/>
      <c r="I31" s="107"/>
      <c r="J31" s="107"/>
      <c r="K31" s="117"/>
    </row>
    <row r="32" spans="1:12" ht="33" customHeight="1">
      <c r="A32" s="121" t="s">
        <v>150</v>
      </c>
      <c r="B32" s="107"/>
      <c r="C32" s="107"/>
      <c r="D32" s="107"/>
      <c r="E32" s="107"/>
      <c r="F32" s="107"/>
      <c r="G32" s="107"/>
      <c r="H32" s="107"/>
      <c r="I32" s="107"/>
      <c r="J32" s="107"/>
      <c r="K32" s="117"/>
    </row>
    <row r="33" spans="1:11">
      <c r="A33" s="116"/>
      <c r="B33" s="107"/>
      <c r="C33" s="107"/>
      <c r="D33" s="107"/>
      <c r="E33" s="107"/>
      <c r="F33" s="107"/>
      <c r="G33" s="107"/>
      <c r="H33" s="107"/>
      <c r="I33" s="107"/>
      <c r="J33" s="107"/>
      <c r="K33" s="117"/>
    </row>
    <row r="34" spans="1:11" ht="17.25" customHeight="1">
      <c r="A34" s="118"/>
      <c r="B34" s="108"/>
      <c r="C34" s="108"/>
      <c r="D34" s="108"/>
      <c r="E34" s="108"/>
      <c r="F34" s="108"/>
      <c r="G34" s="108"/>
      <c r="H34" s="108"/>
      <c r="I34" s="108"/>
      <c r="J34" s="108"/>
      <c r="K34" s="119"/>
    </row>
    <row r="35" spans="1:11" ht="33" customHeight="1">
      <c r="A35" s="104"/>
      <c r="B35" s="104"/>
      <c r="C35" s="104"/>
      <c r="D35" s="104"/>
      <c r="E35" s="104"/>
      <c r="F35" s="104"/>
      <c r="G35" s="104"/>
      <c r="H35" s="104"/>
      <c r="I35" s="104"/>
      <c r="J35" s="104"/>
      <c r="K35" s="104"/>
    </row>
  </sheetData>
  <sheetProtection algorithmName="SHA-512" hashValue="Y9+sk3a5QOqory5QNtlowRqG6fO9D06LWamDafsQ5MT5uPp2abExjPr6vqVtKyMkY7fe5VvCoI/jXnXqJZgRBA==" saltValue="wtQScSwM9BQHEJKjBpOMUA==" spinCount="100000" sheet="1" objects="1" scenarios="1" selectLockedCells="1"/>
  <customSheetViews>
    <customSheetView guid="{761A298F-763A-4E6A-9D75-1A2AA33BEFD7}" showGridLines="0">
      <selection activeCell="B4" sqref="B4"/>
      <pageMargins left="0.7" right="0.7" top="0.75" bottom="0.75" header="0.3" footer="0.3"/>
      <pageSetup orientation="portrait" r:id="rId1"/>
    </customSheetView>
  </customSheetViews>
  <mergeCells count="32">
    <mergeCell ref="A30:K30"/>
    <mergeCell ref="A5:K5"/>
    <mergeCell ref="B7:K7"/>
    <mergeCell ref="C2:D2"/>
    <mergeCell ref="C3:D3"/>
    <mergeCell ref="E3:G3"/>
    <mergeCell ref="E2:F2"/>
    <mergeCell ref="H3:K3"/>
    <mergeCell ref="H4:K4"/>
    <mergeCell ref="H6:K6"/>
    <mergeCell ref="B8:K8"/>
    <mergeCell ref="B9:K9"/>
    <mergeCell ref="B17:J17"/>
    <mergeCell ref="B12:K12"/>
    <mergeCell ref="B13:K13"/>
    <mergeCell ref="B10:K10"/>
    <mergeCell ref="B11:K11"/>
    <mergeCell ref="A29:K29"/>
    <mergeCell ref="A25:K25"/>
    <mergeCell ref="A27:D27"/>
    <mergeCell ref="B14:K14"/>
    <mergeCell ref="A15:F15"/>
    <mergeCell ref="B16:K16"/>
    <mergeCell ref="B19:D19"/>
    <mergeCell ref="F19:G19"/>
    <mergeCell ref="I19:K19"/>
    <mergeCell ref="B21:D21"/>
    <mergeCell ref="F21:G21"/>
    <mergeCell ref="I21:K21"/>
    <mergeCell ref="B23:D23"/>
    <mergeCell ref="F23:G23"/>
    <mergeCell ref="I23:K23"/>
  </mergeCells>
  <conditionalFormatting sqref="C2:F2 B4">
    <cfRule type="cellIs" dxfId="8" priority="2" operator="equal">
      <formula>0</formula>
    </cfRule>
  </conditionalFormatting>
  <conditionalFormatting sqref="B6">
    <cfRule type="cellIs" dxfId="7" priority="1" operator="equal">
      <formula>0</formula>
    </cfRule>
  </conditionalFormatting>
  <printOptions horizontalCentered="1"/>
  <pageMargins left="0" right="0" top="0" bottom="0" header="0" footer="0"/>
  <pageSetup scale="90" orientation="portrait" r:id="rId2"/>
  <headerFooter>
    <oddHeader>&amp;L&amp;G&amp;R&amp;G</oddHeader>
    <oddFooter xml:space="preserve">&amp;LRevised on: 06.09.2021
</oddFoot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8433" r:id="rId6" name="Check Box 1">
              <controlPr defaultSize="0" autoFill="0" autoLine="0" autoPict="0">
                <anchor moveWithCells="1">
                  <from>
                    <xdr:col>0</xdr:col>
                    <xdr:colOff>251460</xdr:colOff>
                    <xdr:row>16</xdr:row>
                    <xdr:rowOff>45720</xdr:rowOff>
                  </from>
                  <to>
                    <xdr:col>1</xdr:col>
                    <xdr:colOff>7620</xdr:colOff>
                    <xdr:row>17</xdr:row>
                    <xdr:rowOff>30480</xdr:rowOff>
                  </to>
                </anchor>
              </controlPr>
            </control>
          </mc:Choice>
        </mc:AlternateContent>
        <mc:AlternateContent xmlns:mc="http://schemas.openxmlformats.org/markup-compatibility/2006">
          <mc:Choice Requires="x14">
            <control shapeId="18437" r:id="rId7" name="Check Box 5">
              <controlPr defaultSize="0" autoFill="0" autoLine="0" autoPict="0">
                <anchor moveWithCells="1">
                  <from>
                    <xdr:col>0</xdr:col>
                    <xdr:colOff>251460</xdr:colOff>
                    <xdr:row>15</xdr:row>
                    <xdr:rowOff>76200</xdr:rowOff>
                  </from>
                  <to>
                    <xdr:col>1</xdr:col>
                    <xdr:colOff>0</xdr:colOff>
                    <xdr:row>16</xdr:row>
                    <xdr:rowOff>22860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25"/>
  <sheetViews>
    <sheetView showGridLines="0" showRowColHeaders="0" zoomScaleNormal="100" workbookViewId="0">
      <selection activeCell="D21" sqref="D21"/>
    </sheetView>
  </sheetViews>
  <sheetFormatPr defaultColWidth="9.33203125" defaultRowHeight="13.2"/>
  <cols>
    <col min="1" max="3" width="9.33203125" style="62"/>
    <col min="4" max="4" width="9" style="62" customWidth="1"/>
    <col min="5" max="5" width="8.6640625" style="62" customWidth="1"/>
    <col min="6" max="6" width="8.33203125" style="62" customWidth="1"/>
    <col min="7" max="7" width="7" style="62" customWidth="1"/>
    <col min="8" max="8" width="8.5546875" style="62" customWidth="1"/>
    <col min="9" max="9" width="8.6640625" style="62" customWidth="1"/>
    <col min="10" max="10" width="8.33203125" style="62" customWidth="1"/>
    <col min="11" max="11" width="15.33203125" style="62" customWidth="1"/>
    <col min="12" max="16384" width="9.33203125" style="62"/>
  </cols>
  <sheetData>
    <row r="1" spans="1:12" s="59" customFormat="1" ht="15" customHeight="1"/>
    <row r="2" spans="1:12" s="59" customFormat="1" ht="24" customHeight="1">
      <c r="A2" s="111" t="s">
        <v>22</v>
      </c>
      <c r="B2" s="111"/>
      <c r="C2" s="454">
        <f>'Check Request'!$B$6</f>
        <v>0</v>
      </c>
      <c r="D2" s="455"/>
      <c r="E2" s="454">
        <f>'Check Request'!$D$6</f>
        <v>0</v>
      </c>
      <c r="F2" s="455"/>
      <c r="G2" s="113"/>
      <c r="H2" s="59" t="s">
        <v>129</v>
      </c>
      <c r="I2" s="236" t="str">
        <f>IF('Check Request'!$H$6=0,"",'Check Request'!$H$6)</f>
        <v/>
      </c>
    </row>
    <row r="3" spans="1:12" s="59" customFormat="1" ht="13.8">
      <c r="C3" s="456"/>
      <c r="D3" s="456"/>
      <c r="E3" s="456"/>
      <c r="F3" s="456"/>
      <c r="H3" s="457"/>
      <c r="I3" s="457"/>
      <c r="J3" s="457"/>
      <c r="K3" s="457"/>
    </row>
    <row r="4" spans="1:12" s="59" customFormat="1" ht="19.5" customHeight="1" thickBot="1">
      <c r="A4" s="60"/>
      <c r="B4" s="451"/>
      <c r="C4" s="451"/>
      <c r="D4" s="61"/>
      <c r="E4" s="61"/>
      <c r="F4" s="61"/>
      <c r="G4" s="61"/>
      <c r="H4" s="452"/>
      <c r="I4" s="453"/>
      <c r="J4" s="453"/>
      <c r="K4" s="453"/>
    </row>
    <row r="5" spans="1:12" ht="44.25" customHeight="1" thickTop="1">
      <c r="A5" s="112"/>
      <c r="B5" s="112"/>
      <c r="C5" s="112"/>
      <c r="D5" s="112"/>
      <c r="E5" s="112"/>
      <c r="F5" s="112"/>
      <c r="G5" s="112"/>
      <c r="H5" s="112"/>
      <c r="I5" s="112"/>
      <c r="J5" s="112"/>
      <c r="K5" s="112"/>
    </row>
    <row r="6" spans="1:12" ht="30" hidden="1" customHeight="1">
      <c r="A6" s="63"/>
      <c r="B6" s="63"/>
      <c r="C6" s="63"/>
      <c r="D6" s="63"/>
      <c r="E6" s="63"/>
      <c r="F6" s="63"/>
      <c r="G6" s="63"/>
      <c r="H6" s="63"/>
      <c r="I6" s="63"/>
      <c r="J6" s="63"/>
      <c r="K6" s="63"/>
    </row>
    <row r="7" spans="1:12" ht="21.75" customHeight="1">
      <c r="A7" s="447" t="s">
        <v>290</v>
      </c>
      <c r="B7" s="447"/>
      <c r="C7" s="447"/>
      <c r="D7" s="447"/>
      <c r="E7" s="447"/>
      <c r="F7" s="447"/>
      <c r="G7" s="447"/>
      <c r="H7" s="447"/>
      <c r="I7" s="447"/>
      <c r="J7" s="447"/>
      <c r="K7" s="447"/>
    </row>
    <row r="8" spans="1:12" ht="10.5" customHeight="1">
      <c r="A8" s="59"/>
      <c r="B8" s="59"/>
      <c r="C8" s="59"/>
      <c r="D8" s="59"/>
      <c r="E8" s="59"/>
      <c r="F8" s="59"/>
      <c r="G8" s="59"/>
      <c r="H8" s="59"/>
      <c r="I8" s="59"/>
      <c r="J8" s="59"/>
      <c r="K8" s="59"/>
    </row>
    <row r="9" spans="1:12" ht="13.8">
      <c r="A9" s="447" t="s">
        <v>294</v>
      </c>
      <c r="B9" s="447"/>
      <c r="C9" s="447"/>
      <c r="D9" s="447"/>
      <c r="E9" s="447"/>
      <c r="F9" s="447"/>
      <c r="G9" s="447"/>
      <c r="H9" s="447"/>
      <c r="I9" s="447"/>
      <c r="J9" s="447"/>
      <c r="K9" s="447"/>
    </row>
    <row r="10" spans="1:12" ht="19.5" customHeight="1">
      <c r="A10" s="59"/>
      <c r="B10" s="59"/>
      <c r="C10" s="59"/>
      <c r="D10" s="59"/>
      <c r="E10" s="59"/>
      <c r="F10" s="59"/>
      <c r="G10" s="59"/>
      <c r="H10" s="59"/>
      <c r="I10" s="59"/>
      <c r="J10" s="59"/>
      <c r="K10" s="59"/>
    </row>
    <row r="11" spans="1:12" s="115" customFormat="1" ht="13.8">
      <c r="A11" s="449" t="s">
        <v>71</v>
      </c>
      <c r="B11" s="449"/>
      <c r="C11" s="449"/>
      <c r="D11" s="449"/>
      <c r="E11" s="449"/>
      <c r="F11" s="450"/>
      <c r="G11" s="114"/>
      <c r="H11" s="114"/>
      <c r="I11" s="114"/>
      <c r="J11" s="114"/>
      <c r="K11" s="114"/>
      <c r="L11" s="114"/>
    </row>
    <row r="12" spans="1:12" ht="23.25" customHeight="1">
      <c r="A12" s="446" t="s">
        <v>135</v>
      </c>
      <c r="B12" s="447"/>
      <c r="C12" s="447"/>
      <c r="D12" s="447"/>
      <c r="E12" s="447"/>
      <c r="F12" s="447"/>
      <c r="G12" s="447"/>
      <c r="H12" s="447"/>
      <c r="I12" s="447"/>
      <c r="J12" s="447"/>
      <c r="K12" s="447"/>
    </row>
    <row r="13" spans="1:12" ht="23.25" customHeight="1">
      <c r="A13" s="110" t="s">
        <v>136</v>
      </c>
      <c r="B13" s="111"/>
      <c r="C13" s="111"/>
      <c r="D13" s="111"/>
      <c r="E13" s="111"/>
      <c r="F13" s="111"/>
      <c r="G13" s="111"/>
      <c r="H13" s="111"/>
      <c r="I13" s="111"/>
      <c r="J13" s="111"/>
      <c r="K13" s="111"/>
    </row>
    <row r="14" spans="1:12" ht="23.25" customHeight="1">
      <c r="A14" s="446" t="s">
        <v>291</v>
      </c>
      <c r="B14" s="447"/>
      <c r="C14" s="447"/>
      <c r="D14" s="447"/>
      <c r="E14" s="447"/>
      <c r="F14" s="447"/>
      <c r="G14" s="447"/>
      <c r="H14" s="447"/>
      <c r="I14" s="447"/>
      <c r="J14" s="447"/>
      <c r="K14" s="447"/>
    </row>
    <row r="15" spans="1:12" ht="24.75" customHeight="1">
      <c r="A15" s="446" t="s">
        <v>292</v>
      </c>
      <c r="B15" s="447"/>
      <c r="C15" s="447"/>
      <c r="D15" s="447"/>
      <c r="E15" s="447"/>
      <c r="F15" s="447"/>
      <c r="G15" s="447"/>
      <c r="H15" s="447"/>
      <c r="I15" s="447"/>
      <c r="J15" s="447"/>
      <c r="K15" s="447"/>
    </row>
    <row r="16" spans="1:12" ht="21" customHeight="1">
      <c r="A16" s="446" t="s">
        <v>138</v>
      </c>
      <c r="B16" s="447"/>
      <c r="C16" s="447"/>
      <c r="D16" s="447"/>
      <c r="E16" s="447"/>
      <c r="F16" s="447"/>
      <c r="G16" s="447"/>
      <c r="H16" s="447"/>
      <c r="I16" s="447"/>
      <c r="J16" s="447"/>
      <c r="K16" s="447"/>
    </row>
    <row r="17" spans="1:11" ht="19.5" customHeight="1">
      <c r="A17" s="446" t="s">
        <v>293</v>
      </c>
      <c r="B17" s="447"/>
      <c r="C17" s="447"/>
      <c r="D17" s="447"/>
      <c r="E17" s="447"/>
      <c r="F17" s="447"/>
      <c r="G17" s="447"/>
      <c r="H17" s="447"/>
      <c r="I17" s="447"/>
      <c r="J17" s="447"/>
      <c r="K17" s="447"/>
    </row>
    <row r="18" spans="1:11" ht="21.75" customHeight="1">
      <c r="A18" s="446" t="s">
        <v>137</v>
      </c>
      <c r="B18" s="447"/>
      <c r="C18" s="447"/>
      <c r="D18" s="447"/>
      <c r="E18" s="447"/>
      <c r="F18" s="447"/>
      <c r="G18" s="447"/>
      <c r="H18" s="447"/>
      <c r="I18" s="447"/>
      <c r="J18" s="447"/>
      <c r="K18" s="447"/>
    </row>
    <row r="19" spans="1:11" ht="24.75" customHeight="1">
      <c r="A19" s="446" t="s">
        <v>72</v>
      </c>
      <c r="B19" s="447"/>
      <c r="C19" s="447"/>
      <c r="D19" s="447"/>
      <c r="E19" s="447"/>
      <c r="F19" s="447"/>
      <c r="G19" s="447"/>
      <c r="H19" s="447"/>
      <c r="I19" s="447"/>
      <c r="J19" s="447"/>
      <c r="K19" s="447"/>
    </row>
    <row r="20" spans="1:11" ht="23.25" customHeight="1">
      <c r="A20" s="446" t="s">
        <v>139</v>
      </c>
      <c r="B20" s="447"/>
      <c r="C20" s="447"/>
      <c r="D20" s="447"/>
      <c r="E20" s="447"/>
      <c r="F20" s="447"/>
      <c r="G20" s="447"/>
      <c r="H20" s="447"/>
      <c r="I20" s="447"/>
      <c r="J20" s="447"/>
      <c r="K20" s="447"/>
    </row>
    <row r="21" spans="1:11" ht="10.5" customHeight="1">
      <c r="A21" s="59"/>
      <c r="B21" s="59"/>
      <c r="C21" s="59"/>
      <c r="D21" s="59"/>
      <c r="E21" s="59"/>
      <c r="F21" s="59"/>
      <c r="G21" s="59"/>
      <c r="H21" s="59"/>
      <c r="I21" s="59"/>
      <c r="J21" s="59"/>
      <c r="K21" s="59"/>
    </row>
    <row r="22" spans="1:11" ht="17.25" customHeight="1">
      <c r="A22" s="448" t="s">
        <v>70</v>
      </c>
      <c r="B22" s="448"/>
      <c r="C22" s="448"/>
      <c r="D22" s="448"/>
      <c r="E22" s="448"/>
      <c r="F22" s="448"/>
      <c r="G22" s="448"/>
      <c r="H22" s="448"/>
      <c r="I22" s="448"/>
      <c r="J22" s="448"/>
      <c r="K22" s="448"/>
    </row>
    <row r="23" spans="1:11" ht="30" customHeight="1">
      <c r="A23" s="445" t="s">
        <v>130</v>
      </c>
      <c r="B23" s="445"/>
      <c r="C23" s="445"/>
      <c r="D23" s="445"/>
      <c r="E23" s="445"/>
      <c r="F23" s="445"/>
      <c r="G23" s="445" t="s">
        <v>131</v>
      </c>
      <c r="H23" s="445"/>
      <c r="I23" s="445"/>
      <c r="J23" s="445"/>
      <c r="K23" s="445"/>
    </row>
    <row r="24" spans="1:11" ht="37.5" customHeight="1">
      <c r="A24" s="445" t="s">
        <v>133</v>
      </c>
      <c r="B24" s="445"/>
      <c r="C24" s="445"/>
      <c r="D24" s="445"/>
      <c r="E24" s="445"/>
      <c r="F24" s="445"/>
      <c r="G24" s="445" t="s">
        <v>132</v>
      </c>
      <c r="H24" s="445"/>
      <c r="I24" s="445"/>
      <c r="J24" s="445"/>
      <c r="K24" s="445"/>
    </row>
    <row r="25" spans="1:11" ht="30.75" customHeight="1">
      <c r="A25" s="445" t="s">
        <v>134</v>
      </c>
      <c r="B25" s="445"/>
      <c r="C25" s="445"/>
      <c r="D25" s="445"/>
      <c r="E25" s="445"/>
      <c r="F25" s="445"/>
      <c r="G25" s="112"/>
      <c r="H25" s="112"/>
      <c r="I25" s="112"/>
      <c r="J25" s="112"/>
      <c r="K25" s="112"/>
    </row>
  </sheetData>
  <sheetProtection algorithmName="SHA-512" hashValue="t0k3zKIGaZxdUtZvt+qbIYQs2Wo0ytHqDrluHoksHqMoPo4uDYwfnwiE3m/p80Z+gGd59TUl+AH6lHTfxhz3DQ==" saltValue="YZuuL5DX7G3S6qyYSpHiWw==" spinCount="100000" sheet="1" objects="1" scenarios="1" selectLockedCells="1"/>
  <mergeCells count="24">
    <mergeCell ref="B4:C4"/>
    <mergeCell ref="H4:K4"/>
    <mergeCell ref="C2:D2"/>
    <mergeCell ref="E2:F2"/>
    <mergeCell ref="C3:D3"/>
    <mergeCell ref="E3:F3"/>
    <mergeCell ref="H3:K3"/>
    <mergeCell ref="A18:K18"/>
    <mergeCell ref="A19:K19"/>
    <mergeCell ref="A17:K17"/>
    <mergeCell ref="A7:K7"/>
    <mergeCell ref="A9:K9"/>
    <mergeCell ref="A11:F11"/>
    <mergeCell ref="A12:K12"/>
    <mergeCell ref="A14:K14"/>
    <mergeCell ref="A15:K15"/>
    <mergeCell ref="A16:K16"/>
    <mergeCell ref="A25:F25"/>
    <mergeCell ref="A20:K20"/>
    <mergeCell ref="A22:K22"/>
    <mergeCell ref="A23:F23"/>
    <mergeCell ref="G23:K23"/>
    <mergeCell ref="A24:F24"/>
    <mergeCell ref="G24:K24"/>
  </mergeCells>
  <conditionalFormatting sqref="B4:C4 C2:F2">
    <cfRule type="cellIs" dxfId="6" priority="1" operator="equal">
      <formula>0</formula>
    </cfRule>
  </conditionalFormatting>
  <printOptions horizontalCentered="1"/>
  <pageMargins left="0" right="0" top="0" bottom="0" header="0" footer="0"/>
  <pageSetup scale="90" orientation="portrait" r:id="rId1"/>
  <headerFooter>
    <oddHeader>&amp;L&amp;G&amp;R&amp;G</oddHeader>
    <oddFooter xml:space="preserve">&amp;LRevised on: 06.09.2021
</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dimension ref="A1:J102"/>
  <sheetViews>
    <sheetView showGridLines="0" showRowColHeaders="0" topLeftCell="A5" zoomScaleNormal="100" workbookViewId="0">
      <selection activeCell="D21" sqref="D21"/>
    </sheetView>
  </sheetViews>
  <sheetFormatPr defaultRowHeight="13.2"/>
  <cols>
    <col min="1" max="1" width="11.6640625" style="26" customWidth="1"/>
    <col min="2" max="2" width="12" style="26" customWidth="1"/>
    <col min="3" max="3" width="9.6640625" style="26" bestFit="1" customWidth="1"/>
    <col min="4" max="4" width="9.6640625" style="26" customWidth="1"/>
    <col min="5" max="5" width="12.33203125" style="26" customWidth="1"/>
    <col min="6" max="6" width="6.6640625" style="26" customWidth="1"/>
    <col min="7" max="7" width="8.6640625" style="26" bestFit="1" customWidth="1"/>
    <col min="8" max="8" width="14.44140625" customWidth="1"/>
    <col min="9" max="9" width="14" customWidth="1"/>
    <col min="10" max="10" width="9.33203125" hidden="1" customWidth="1"/>
  </cols>
  <sheetData>
    <row r="1" spans="1:10" ht="22.5" customHeight="1"/>
    <row r="2" spans="1:10" ht="13.8">
      <c r="A2" s="2" t="s">
        <v>22</v>
      </c>
      <c r="B2" s="529">
        <f>'Check Request'!$B$6</f>
        <v>0</v>
      </c>
      <c r="C2" s="530"/>
      <c r="D2" s="529">
        <f>'Check Request'!$D$6</f>
        <v>0</v>
      </c>
      <c r="E2" s="530"/>
      <c r="F2" s="8" t="s">
        <v>14</v>
      </c>
      <c r="G2" s="25">
        <f>'Check Request'!$H$6</f>
        <v>0</v>
      </c>
      <c r="J2" s="9" t="e">
        <f>#REF!</f>
        <v>#REF!</v>
      </c>
    </row>
    <row r="3" spans="1:10" ht="15">
      <c r="A3" s="2"/>
      <c r="B3" s="22"/>
      <c r="C3" s="23"/>
      <c r="D3" s="24"/>
      <c r="E3" s="10"/>
      <c r="F3" s="8"/>
      <c r="G3" s="11"/>
    </row>
    <row r="4" spans="1:10" ht="13.5" customHeight="1">
      <c r="A4" s="12"/>
      <c r="B4" s="12"/>
      <c r="C4" s="12"/>
      <c r="D4" s="12"/>
      <c r="E4" s="12"/>
      <c r="F4" s="13"/>
      <c r="G4" s="13"/>
      <c r="H4" s="14"/>
    </row>
    <row r="5" spans="1:10" ht="32.25" customHeight="1">
      <c r="A5" s="480" t="s">
        <v>123</v>
      </c>
      <c r="B5" s="481"/>
      <c r="C5" s="481"/>
      <c r="D5" s="481"/>
      <c r="E5" s="481"/>
      <c r="F5" s="481"/>
      <c r="G5" s="481"/>
    </row>
    <row r="6" spans="1:10" ht="9" customHeight="1"/>
    <row r="7" spans="1:10" ht="8.25" customHeight="1">
      <c r="A7" s="15"/>
      <c r="B7" s="15"/>
      <c r="C7" s="15"/>
      <c r="D7" s="15"/>
      <c r="E7" s="15"/>
      <c r="F7" s="16"/>
      <c r="G7" s="16"/>
    </row>
    <row r="8" spans="1:10" ht="13.5" customHeight="1">
      <c r="A8" s="486" t="s">
        <v>89</v>
      </c>
      <c r="B8" s="486"/>
      <c r="C8" s="486"/>
      <c r="D8" s="486"/>
      <c r="E8" s="486"/>
      <c r="F8" s="486"/>
      <c r="G8" s="486"/>
    </row>
    <row r="9" spans="1:10" ht="13.5" customHeight="1">
      <c r="A9" s="487" t="s">
        <v>54</v>
      </c>
      <c r="B9" s="488"/>
      <c r="C9" s="488"/>
      <c r="D9" s="488"/>
      <c r="E9" s="489"/>
      <c r="F9" s="490">
        <f>'Check Request'!H11</f>
        <v>200</v>
      </c>
      <c r="G9" s="491"/>
    </row>
    <row r="10" spans="1:10" s="26" customFormat="1" ht="13.5" customHeight="1">
      <c r="A10" s="485" t="s">
        <v>47</v>
      </c>
      <c r="B10" s="485"/>
      <c r="C10" s="485"/>
      <c r="D10" s="485"/>
      <c r="E10" s="485"/>
      <c r="F10" s="458"/>
      <c r="G10" s="458"/>
    </row>
    <row r="11" spans="1:10" ht="15.75" customHeight="1">
      <c r="A11" s="463" t="s">
        <v>124</v>
      </c>
      <c r="B11" s="464"/>
      <c r="C11" s="464"/>
      <c r="D11" s="464"/>
      <c r="E11" s="465"/>
      <c r="F11" s="492"/>
      <c r="G11" s="493"/>
      <c r="H11" s="17"/>
    </row>
    <row r="12" spans="1:10" s="26" customFormat="1" ht="15.75" customHeight="1">
      <c r="A12" s="463" t="s">
        <v>94</v>
      </c>
      <c r="B12" s="466"/>
      <c r="C12" s="466"/>
      <c r="D12" s="466"/>
      <c r="E12" s="467"/>
      <c r="F12" s="459"/>
      <c r="G12" s="460"/>
      <c r="H12" s="17"/>
    </row>
    <row r="13" spans="1:10" s="26" customFormat="1" ht="29.25" customHeight="1" thickBot="1">
      <c r="A13" s="468" t="s">
        <v>125</v>
      </c>
      <c r="B13" s="469"/>
      <c r="C13" s="469"/>
      <c r="D13" s="469"/>
      <c r="E13" s="470"/>
      <c r="F13" s="471"/>
      <c r="G13" s="472"/>
      <c r="H13" s="17"/>
    </row>
    <row r="14" spans="1:10" s="26" customFormat="1" ht="15.75" customHeight="1">
      <c r="A14" s="473" t="s">
        <v>208</v>
      </c>
      <c r="B14" s="474"/>
      <c r="C14" s="474"/>
      <c r="D14" s="474"/>
      <c r="E14" s="475"/>
      <c r="F14" s="476"/>
      <c r="G14" s="477"/>
      <c r="H14" s="17"/>
    </row>
    <row r="15" spans="1:10" s="26" customFormat="1" ht="15.75" customHeight="1">
      <c r="A15" s="463" t="s">
        <v>68</v>
      </c>
      <c r="B15" s="466"/>
      <c r="C15" s="466"/>
      <c r="D15" s="466"/>
      <c r="E15" s="467"/>
      <c r="F15" s="478"/>
      <c r="G15" s="479"/>
      <c r="H15" s="17"/>
    </row>
    <row r="16" spans="1:10" s="26" customFormat="1" ht="15.75" customHeight="1">
      <c r="A16" s="195" t="s">
        <v>205</v>
      </c>
      <c r="B16" s="196"/>
      <c r="C16" s="196"/>
      <c r="D16" s="196"/>
      <c r="E16" s="197"/>
      <c r="F16" s="478"/>
      <c r="G16" s="479"/>
      <c r="H16" s="17"/>
    </row>
    <row r="17" spans="1:8" ht="15.75" customHeight="1" thickBot="1">
      <c r="A17" s="495" t="s">
        <v>126</v>
      </c>
      <c r="B17" s="496"/>
      <c r="C17" s="496"/>
      <c r="D17" s="496"/>
      <c r="E17" s="497"/>
      <c r="F17" s="478"/>
      <c r="G17" s="479"/>
      <c r="H17" s="17"/>
    </row>
    <row r="18" spans="1:8" s="3" customFormat="1" ht="15.75" customHeight="1">
      <c r="A18" s="473" t="s">
        <v>48</v>
      </c>
      <c r="B18" s="474"/>
      <c r="C18" s="474"/>
      <c r="D18" s="474"/>
      <c r="E18" s="475"/>
      <c r="F18" s="478"/>
      <c r="G18" s="479"/>
      <c r="H18" s="18"/>
    </row>
    <row r="19" spans="1:8" s="3" customFormat="1" ht="15.75" customHeight="1">
      <c r="A19" s="463" t="s">
        <v>49</v>
      </c>
      <c r="B19" s="466"/>
      <c r="C19" s="466"/>
      <c r="D19" s="466"/>
      <c r="E19" s="467"/>
      <c r="F19" s="478"/>
      <c r="G19" s="494"/>
      <c r="H19" s="18"/>
    </row>
    <row r="20" spans="1:8" s="3" customFormat="1" ht="15.75" customHeight="1" thickBot="1">
      <c r="A20" s="495" t="s">
        <v>127</v>
      </c>
      <c r="B20" s="498"/>
      <c r="C20" s="498"/>
      <c r="D20" s="498"/>
      <c r="E20" s="499"/>
      <c r="F20" s="461"/>
      <c r="G20" s="462"/>
      <c r="H20" s="18"/>
    </row>
    <row r="21" spans="1:8" s="3" customFormat="1" ht="15.75" customHeight="1">
      <c r="A21" s="473" t="s">
        <v>128</v>
      </c>
      <c r="B21" s="482"/>
      <c r="C21" s="482"/>
      <c r="D21" s="482"/>
      <c r="E21" s="483"/>
      <c r="F21" s="476"/>
      <c r="G21" s="484"/>
      <c r="H21" s="18"/>
    </row>
    <row r="22" spans="1:8" ht="15.75" customHeight="1">
      <c r="A22" s="463" t="s">
        <v>151</v>
      </c>
      <c r="B22" s="464"/>
      <c r="C22" s="464"/>
      <c r="D22" s="464"/>
      <c r="E22" s="465"/>
      <c r="F22" s="478"/>
      <c r="G22" s="479"/>
      <c r="H22" s="17"/>
    </row>
    <row r="23" spans="1:8" s="26" customFormat="1" ht="15.75" customHeight="1" thickBot="1">
      <c r="A23" s="198" t="s">
        <v>179</v>
      </c>
      <c r="B23" s="199"/>
      <c r="C23" s="199"/>
      <c r="D23" s="199"/>
      <c r="E23" s="200"/>
      <c r="F23" s="461"/>
      <c r="G23" s="462"/>
      <c r="H23" s="17"/>
    </row>
    <row r="24" spans="1:8" ht="15.75" customHeight="1">
      <c r="A24" s="473" t="s">
        <v>50</v>
      </c>
      <c r="B24" s="474"/>
      <c r="C24" s="474"/>
      <c r="D24" s="474"/>
      <c r="E24" s="475"/>
      <c r="F24" s="503"/>
      <c r="G24" s="504"/>
      <c r="H24" s="17"/>
    </row>
    <row r="25" spans="1:8" s="3" customFormat="1" ht="28.95" customHeight="1">
      <c r="A25" s="505" t="s">
        <v>96</v>
      </c>
      <c r="B25" s="506"/>
      <c r="C25" s="506"/>
      <c r="D25" s="506"/>
      <c r="E25" s="507"/>
      <c r="F25" s="508">
        <f>SUM('Check Request'!H12)*200</f>
        <v>200</v>
      </c>
      <c r="G25" s="509"/>
      <c r="H25" s="18"/>
    </row>
    <row r="26" spans="1:8" ht="15.75" customHeight="1">
      <c r="A26" s="463" t="s">
        <v>51</v>
      </c>
      <c r="B26" s="464"/>
      <c r="C26" s="464"/>
      <c r="D26" s="464"/>
      <c r="E26" s="465"/>
      <c r="F26" s="459"/>
      <c r="G26" s="460"/>
      <c r="H26" s="17"/>
    </row>
    <row r="27" spans="1:8" s="3" customFormat="1" ht="15.75" customHeight="1">
      <c r="A27" s="463" t="s">
        <v>152</v>
      </c>
      <c r="B27" s="464"/>
      <c r="C27" s="464"/>
      <c r="D27" s="464"/>
      <c r="E27" s="465"/>
      <c r="F27" s="459"/>
      <c r="G27" s="460"/>
      <c r="H27" s="18"/>
    </row>
    <row r="28" spans="1:8" s="3" customFormat="1" ht="15.75" customHeight="1">
      <c r="A28" s="463" t="s">
        <v>52</v>
      </c>
      <c r="B28" s="464"/>
      <c r="C28" s="464"/>
      <c r="D28" s="464"/>
      <c r="E28" s="465"/>
      <c r="F28" s="459"/>
      <c r="G28" s="460"/>
      <c r="H28" s="18"/>
    </row>
    <row r="29" spans="1:8" ht="45.75" customHeight="1" thickBot="1">
      <c r="A29" s="536" t="s">
        <v>318</v>
      </c>
      <c r="B29" s="537"/>
      <c r="C29" s="537"/>
      <c r="D29" s="537"/>
      <c r="E29" s="538"/>
      <c r="F29" s="539"/>
      <c r="G29" s="540"/>
      <c r="H29" s="1"/>
    </row>
    <row r="30" spans="1:8" ht="15.75" customHeight="1" thickBot="1">
      <c r="A30" s="541"/>
      <c r="B30" s="542"/>
      <c r="C30" s="542"/>
      <c r="D30" s="542"/>
      <c r="E30" s="543"/>
      <c r="F30" s="534"/>
      <c r="G30" s="544"/>
      <c r="H30" s="1"/>
    </row>
    <row r="31" spans="1:8" ht="15.75" customHeight="1" thickTop="1">
      <c r="A31" s="531"/>
      <c r="B31" s="532"/>
      <c r="C31" s="532"/>
      <c r="D31" s="532"/>
      <c r="E31" s="533"/>
      <c r="F31" s="534"/>
      <c r="G31" s="535"/>
      <c r="H31" s="510" t="s">
        <v>153</v>
      </c>
    </row>
    <row r="32" spans="1:8" ht="9" customHeight="1" thickBot="1">
      <c r="A32" s="190"/>
      <c r="B32" s="190"/>
      <c r="C32" s="190"/>
      <c r="D32" s="190"/>
      <c r="E32" s="190"/>
      <c r="F32" s="19"/>
      <c r="G32" s="19"/>
      <c r="H32" s="511"/>
    </row>
    <row r="33" spans="1:10" ht="16.5" customHeight="1" thickBot="1">
      <c r="A33" s="190"/>
      <c r="B33" s="190"/>
      <c r="C33" s="512" t="s">
        <v>53</v>
      </c>
      <c r="D33" s="513"/>
      <c r="E33" s="514"/>
      <c r="F33" s="515">
        <f>SUM(F11:G31)</f>
        <v>200</v>
      </c>
      <c r="G33" s="516"/>
      <c r="H33" s="511"/>
      <c r="I33" s="5"/>
      <c r="J33" s="5"/>
    </row>
    <row r="34" spans="1:10" ht="10.5" customHeight="1">
      <c r="A34" s="190"/>
      <c r="B34" s="190"/>
      <c r="C34" s="192"/>
      <c r="D34" s="193"/>
      <c r="E34" s="20"/>
      <c r="F34" s="194"/>
      <c r="G34" s="194"/>
      <c r="H34" s="511"/>
      <c r="I34" s="5"/>
      <c r="J34" s="5"/>
    </row>
    <row r="35" spans="1:10" ht="17.25" customHeight="1">
      <c r="A35" s="517" t="s">
        <v>154</v>
      </c>
      <c r="B35" s="518"/>
      <c r="C35" s="518"/>
      <c r="D35" s="518"/>
      <c r="E35" s="519"/>
      <c r="F35" s="522">
        <f>(F33-F9)</f>
        <v>0</v>
      </c>
      <c r="G35" s="523"/>
      <c r="H35" s="526">
        <f>SUM(F35:G35)</f>
        <v>0</v>
      </c>
      <c r="I35" s="5"/>
      <c r="J35" s="5"/>
    </row>
    <row r="36" spans="1:10" ht="13.5" customHeight="1" thickBot="1">
      <c r="A36" s="520"/>
      <c r="B36" s="520"/>
      <c r="C36" s="520"/>
      <c r="D36" s="520"/>
      <c r="E36" s="521"/>
      <c r="F36" s="524"/>
      <c r="G36" s="525"/>
      <c r="H36" s="527"/>
      <c r="I36" s="5"/>
      <c r="J36" s="5"/>
    </row>
    <row r="37" spans="1:10" ht="45" customHeight="1" thickTop="1">
      <c r="A37" s="500" t="s">
        <v>155</v>
      </c>
      <c r="B37" s="501"/>
      <c r="C37" s="501"/>
      <c r="D37" s="501"/>
      <c r="E37" s="501"/>
      <c r="F37" s="501"/>
      <c r="G37" s="501"/>
    </row>
    <row r="38" spans="1:10" ht="13.5" customHeight="1">
      <c r="A38" s="190"/>
      <c r="B38" s="190"/>
      <c r="C38" s="192"/>
      <c r="D38" s="193"/>
      <c r="E38" s="20"/>
      <c r="F38" s="194"/>
      <c r="G38" s="194"/>
    </row>
    <row r="39" spans="1:10" ht="13.5" customHeight="1">
      <c r="A39" s="545"/>
      <c r="B39" s="546"/>
      <c r="C39" s="546"/>
      <c r="D39" s="546"/>
      <c r="E39" s="546"/>
      <c r="F39" s="502"/>
      <c r="G39" s="502"/>
    </row>
    <row r="40" spans="1:10" ht="13.5" customHeight="1">
      <c r="A40" s="190"/>
      <c r="B40" s="190"/>
      <c r="C40" s="21"/>
      <c r="D40" s="7"/>
      <c r="E40" s="191"/>
      <c r="F40" s="194"/>
      <c r="G40" s="194"/>
    </row>
    <row r="41" spans="1:10" ht="13.5" customHeight="1">
      <c r="A41" s="190"/>
      <c r="B41" s="190"/>
      <c r="C41" s="21"/>
      <c r="D41" s="7"/>
      <c r="E41" s="191"/>
      <c r="F41" s="194"/>
      <c r="G41" s="194"/>
    </row>
    <row r="42" spans="1:10" ht="13.5" customHeight="1">
      <c r="A42" s="190"/>
      <c r="B42" s="190"/>
      <c r="C42" s="21"/>
      <c r="D42" s="7"/>
      <c r="E42" s="191"/>
      <c r="F42" s="194"/>
      <c r="G42" s="194"/>
    </row>
    <row r="43" spans="1:10" ht="13.5" customHeight="1">
      <c r="A43" s="190"/>
      <c r="B43" s="190"/>
      <c r="C43" s="190"/>
      <c r="D43" s="190"/>
      <c r="E43" s="190"/>
      <c r="F43" s="190"/>
      <c r="G43" s="190"/>
    </row>
    <row r="44" spans="1:10" ht="13.5" customHeight="1">
      <c r="A44" s="528"/>
      <c r="B44" s="528"/>
      <c r="C44" s="528"/>
      <c r="D44" s="528"/>
      <c r="E44" s="528"/>
      <c r="F44" s="528"/>
      <c r="G44" s="528"/>
    </row>
    <row r="45" spans="1:10" ht="13.5" customHeight="1">
      <c r="A45" s="190"/>
      <c r="B45" s="190"/>
      <c r="C45" s="190"/>
      <c r="D45" s="190"/>
      <c r="E45" s="190"/>
      <c r="F45" s="190"/>
      <c r="G45" s="190"/>
    </row>
    <row r="46" spans="1:10" ht="13.5" customHeight="1">
      <c r="A46" s="190"/>
      <c r="B46" s="190"/>
      <c r="C46" s="190"/>
      <c r="D46" s="190"/>
      <c r="E46" s="190"/>
      <c r="F46" s="190"/>
      <c r="G46" s="190"/>
    </row>
    <row r="47" spans="1:10" ht="13.5" customHeight="1">
      <c r="A47" s="190"/>
      <c r="B47" s="190"/>
      <c r="C47" s="190"/>
      <c r="D47" s="190"/>
      <c r="E47" s="190"/>
      <c r="F47" s="190"/>
      <c r="G47" s="190"/>
    </row>
    <row r="48" spans="1:10" ht="13.5" customHeight="1">
      <c r="A48" s="190"/>
      <c r="B48" s="190"/>
      <c r="C48" s="190"/>
      <c r="D48" s="190"/>
      <c r="E48" s="190"/>
      <c r="F48" s="190"/>
      <c r="G48" s="190"/>
    </row>
    <row r="49" spans="1:7" ht="13.5" customHeight="1">
      <c r="A49" s="190"/>
      <c r="B49" s="190"/>
      <c r="C49" s="190"/>
      <c r="D49" s="190"/>
      <c r="E49" s="190"/>
      <c r="F49" s="190"/>
      <c r="G49" s="190"/>
    </row>
    <row r="50" spans="1:7" ht="13.5" customHeight="1">
      <c r="A50" s="190"/>
      <c r="B50" s="190"/>
      <c r="C50" s="190"/>
      <c r="D50" s="190"/>
      <c r="E50" s="190"/>
      <c r="F50" s="190"/>
      <c r="G50" s="190"/>
    </row>
    <row r="51" spans="1:7" ht="13.5" customHeight="1">
      <c r="A51" s="190"/>
      <c r="B51" s="190"/>
      <c r="C51" s="190"/>
      <c r="D51" s="190"/>
      <c r="E51" s="190"/>
      <c r="F51" s="190"/>
      <c r="G51" s="190"/>
    </row>
    <row r="52" spans="1:7" ht="13.5" customHeight="1">
      <c r="A52" s="190"/>
      <c r="B52" s="190"/>
      <c r="C52" s="190"/>
      <c r="D52" s="190"/>
      <c r="E52" s="190"/>
      <c r="F52" s="190"/>
      <c r="G52" s="190"/>
    </row>
    <row r="53" spans="1:7" ht="13.5" customHeight="1">
      <c r="A53" s="190"/>
      <c r="B53" s="190"/>
      <c r="C53" s="190"/>
      <c r="D53" s="190"/>
      <c r="E53" s="190"/>
      <c r="F53" s="190"/>
      <c r="G53" s="190"/>
    </row>
    <row r="54" spans="1:7" ht="13.5" customHeight="1">
      <c r="A54" s="190"/>
      <c r="B54" s="190"/>
      <c r="C54" s="190"/>
      <c r="D54" s="190"/>
      <c r="E54" s="190"/>
      <c r="F54" s="190"/>
      <c r="G54" s="190"/>
    </row>
    <row r="55" spans="1:7" ht="13.5" customHeight="1">
      <c r="A55" s="190"/>
      <c r="B55" s="190"/>
      <c r="C55" s="190"/>
      <c r="D55" s="190"/>
      <c r="E55" s="190"/>
      <c r="F55" s="190"/>
      <c r="G55" s="190"/>
    </row>
    <row r="56" spans="1:7" ht="13.5" customHeight="1">
      <c r="A56" s="190"/>
      <c r="B56" s="190"/>
      <c r="C56" s="190"/>
      <c r="D56" s="190"/>
      <c r="E56" s="190"/>
      <c r="F56" s="190"/>
      <c r="G56" s="190"/>
    </row>
    <row r="57" spans="1:7" ht="13.5" customHeight="1">
      <c r="A57" s="190"/>
      <c r="B57" s="190"/>
      <c r="C57" s="190"/>
      <c r="D57" s="190"/>
      <c r="E57" s="190"/>
      <c r="F57" s="190"/>
      <c r="G57" s="190"/>
    </row>
    <row r="58" spans="1:7" ht="13.5" customHeight="1">
      <c r="A58" s="190"/>
      <c r="B58" s="190"/>
      <c r="C58" s="190"/>
      <c r="D58" s="190"/>
      <c r="E58" s="190"/>
      <c r="F58" s="190"/>
      <c r="G58" s="190"/>
    </row>
    <row r="59" spans="1:7" ht="13.5" customHeight="1">
      <c r="A59" s="190"/>
      <c r="B59" s="190"/>
      <c r="C59" s="190"/>
      <c r="D59" s="190"/>
      <c r="E59" s="190"/>
      <c r="F59" s="190"/>
      <c r="G59" s="190"/>
    </row>
    <row r="60" spans="1:7" ht="13.5" customHeight="1">
      <c r="A60" s="190"/>
      <c r="B60" s="190"/>
      <c r="C60" s="190"/>
      <c r="D60" s="190"/>
      <c r="E60" s="190"/>
      <c r="F60" s="190"/>
      <c r="G60" s="190"/>
    </row>
    <row r="61" spans="1:7" ht="13.5" customHeight="1">
      <c r="A61" s="190"/>
      <c r="B61" s="190"/>
      <c r="C61" s="190"/>
      <c r="D61" s="190"/>
      <c r="E61" s="190"/>
      <c r="F61" s="190"/>
      <c r="G61" s="190"/>
    </row>
    <row r="62" spans="1:7" ht="13.5" customHeight="1">
      <c r="A62" s="190"/>
      <c r="B62" s="190"/>
      <c r="C62" s="190"/>
      <c r="D62" s="190"/>
      <c r="E62" s="190"/>
      <c r="F62" s="190"/>
      <c r="G62" s="190"/>
    </row>
    <row r="63" spans="1:7" ht="13.5" customHeight="1">
      <c r="A63" s="190"/>
      <c r="B63" s="190"/>
      <c r="C63" s="190"/>
      <c r="D63" s="190"/>
      <c r="E63" s="190"/>
      <c r="F63" s="190"/>
      <c r="G63" s="190"/>
    </row>
    <row r="64" spans="1:7" ht="13.5" customHeight="1">
      <c r="A64" s="190"/>
      <c r="B64" s="190"/>
      <c r="C64" s="190"/>
      <c r="D64" s="190"/>
      <c r="E64" s="190"/>
      <c r="F64" s="190"/>
      <c r="G64" s="190"/>
    </row>
    <row r="65" spans="1:7" ht="13.5" customHeight="1">
      <c r="A65" s="190"/>
      <c r="B65" s="190"/>
      <c r="C65" s="190"/>
      <c r="D65" s="190"/>
      <c r="E65" s="190"/>
      <c r="F65" s="190"/>
      <c r="G65" s="190"/>
    </row>
    <row r="66" spans="1:7" ht="13.5" customHeight="1">
      <c r="A66" s="6"/>
      <c r="B66" s="6"/>
      <c r="C66" s="6"/>
      <c r="D66" s="6"/>
      <c r="E66" s="6"/>
      <c r="F66" s="6"/>
      <c r="G66" s="6"/>
    </row>
    <row r="67" spans="1:7" ht="13.5" customHeight="1">
      <c r="A67" s="6"/>
      <c r="B67" s="6"/>
      <c r="C67" s="6"/>
      <c r="D67" s="6"/>
      <c r="E67" s="6"/>
      <c r="F67" s="6"/>
      <c r="G67" s="6"/>
    </row>
    <row r="68" spans="1:7" ht="13.5" customHeight="1">
      <c r="A68" s="6"/>
      <c r="B68" s="6"/>
      <c r="C68" s="6"/>
      <c r="D68" s="6"/>
      <c r="E68" s="6"/>
      <c r="F68" s="6"/>
      <c r="G68" s="6"/>
    </row>
    <row r="69" spans="1:7" ht="13.5" customHeight="1">
      <c r="A69" s="6"/>
      <c r="B69" s="6"/>
      <c r="C69" s="6"/>
      <c r="D69" s="6"/>
      <c r="E69" s="6"/>
      <c r="F69" s="6"/>
      <c r="G69" s="6"/>
    </row>
    <row r="70" spans="1:7" ht="13.5" customHeight="1">
      <c r="A70" s="6"/>
      <c r="B70" s="6"/>
      <c r="C70" s="6"/>
      <c r="D70" s="6"/>
      <c r="E70" s="6"/>
      <c r="F70" s="6"/>
      <c r="G70" s="6"/>
    </row>
    <row r="71" spans="1:7" ht="13.5" customHeight="1">
      <c r="A71" s="6"/>
      <c r="B71" s="6"/>
      <c r="C71" s="6"/>
      <c r="D71" s="6"/>
      <c r="E71" s="6"/>
      <c r="F71" s="6"/>
      <c r="G71" s="6"/>
    </row>
    <row r="72" spans="1:7" ht="13.5" customHeight="1">
      <c r="A72" s="6"/>
      <c r="B72" s="6"/>
      <c r="C72" s="6"/>
      <c r="D72" s="6"/>
      <c r="E72" s="6"/>
      <c r="F72" s="6"/>
      <c r="G72" s="6"/>
    </row>
    <row r="73" spans="1:7" ht="13.5" customHeight="1"/>
    <row r="74" spans="1:7" ht="13.5" customHeight="1"/>
    <row r="75" spans="1:7" ht="13.5" customHeight="1"/>
    <row r="76" spans="1:7" ht="13.5" customHeight="1"/>
    <row r="77" spans="1:7" ht="13.5" customHeight="1"/>
    <row r="78" spans="1:7" ht="13.5" customHeight="1"/>
    <row r="79" spans="1:7" ht="13.5" customHeight="1"/>
    <row r="80" spans="1:7"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sheetData>
  <sheetProtection algorithmName="SHA-512" hashValue="yLERBXbAYZz7dUjnZHqAdB/MU40B00r8kbf/ibXKNg4TRQH1t69W0JegZimMy73W+BW3ocRtcyrL1vb7W4puig==" saltValue="ocdnJOadMcy++VG6jJqVng==" spinCount="100000" sheet="1" objects="1" scenarios="1" selectLockedCells="1"/>
  <dataConsolidate/>
  <customSheetViews>
    <customSheetView guid="{761A298F-763A-4E6A-9D75-1A2AA33BEFD7}" scale="80" showGridLines="0" hiddenColumns="1">
      <selection activeCell="K19" sqref="K19"/>
      <pageMargins left="0.7" right="0.7" top="0.75" bottom="0.75" header="0.3" footer="0.3"/>
      <pageSetup orientation="portrait" r:id="rId1"/>
      <headerFooter>
        <oddHeader>&amp;C&amp;"HelveticaNeueLT Pro 45 Lt,Regular"&amp;11Housing Expense Form&amp;R&amp;G</oddHeader>
        <oddFooter>&amp;L&amp;8&amp;Z&amp;F&amp;A</oddFooter>
      </headerFooter>
    </customSheetView>
  </customSheetViews>
  <mergeCells count="59">
    <mergeCell ref="A44:G44"/>
    <mergeCell ref="B2:C2"/>
    <mergeCell ref="D2:E2"/>
    <mergeCell ref="A31:E31"/>
    <mergeCell ref="F31:G31"/>
    <mergeCell ref="A29:E29"/>
    <mergeCell ref="F29:G29"/>
    <mergeCell ref="A30:E30"/>
    <mergeCell ref="F30:G30"/>
    <mergeCell ref="A28:E28"/>
    <mergeCell ref="F28:G28"/>
    <mergeCell ref="A26:E26"/>
    <mergeCell ref="F26:G26"/>
    <mergeCell ref="A27:E27"/>
    <mergeCell ref="F27:G27"/>
    <mergeCell ref="A39:E39"/>
    <mergeCell ref="H31:H34"/>
    <mergeCell ref="C33:E33"/>
    <mergeCell ref="F33:G33"/>
    <mergeCell ref="A35:E36"/>
    <mergeCell ref="F35:G36"/>
    <mergeCell ref="H35:H36"/>
    <mergeCell ref="A37:G37"/>
    <mergeCell ref="F39:G39"/>
    <mergeCell ref="A22:E22"/>
    <mergeCell ref="F22:G22"/>
    <mergeCell ref="A24:E24"/>
    <mergeCell ref="F24:G24"/>
    <mergeCell ref="A25:E25"/>
    <mergeCell ref="F25:G25"/>
    <mergeCell ref="F23:G23"/>
    <mergeCell ref="A5:G5"/>
    <mergeCell ref="A21:E21"/>
    <mergeCell ref="F21:G21"/>
    <mergeCell ref="A10:E10"/>
    <mergeCell ref="F8:G8"/>
    <mergeCell ref="A9:E9"/>
    <mergeCell ref="F9:G9"/>
    <mergeCell ref="F11:G11"/>
    <mergeCell ref="F17:G17"/>
    <mergeCell ref="A18:E18"/>
    <mergeCell ref="F18:G18"/>
    <mergeCell ref="A19:E19"/>
    <mergeCell ref="F19:G19"/>
    <mergeCell ref="A17:E17"/>
    <mergeCell ref="A20:E20"/>
    <mergeCell ref="A8:E8"/>
    <mergeCell ref="F10:G10"/>
    <mergeCell ref="F12:G12"/>
    <mergeCell ref="F20:G20"/>
    <mergeCell ref="A11:E11"/>
    <mergeCell ref="A12:E12"/>
    <mergeCell ref="A13:E13"/>
    <mergeCell ref="F13:G13"/>
    <mergeCell ref="A14:E14"/>
    <mergeCell ref="F14:G14"/>
    <mergeCell ref="A15:E15"/>
    <mergeCell ref="F15:G15"/>
    <mergeCell ref="F16:G16"/>
  </mergeCells>
  <conditionalFormatting sqref="G2 B2 D2">
    <cfRule type="cellIs" dxfId="5" priority="1" operator="equal">
      <formula>0</formula>
    </cfRule>
  </conditionalFormatting>
  <dataValidations count="13">
    <dataValidation type="whole" operator="lessThanOrEqual" allowBlank="1" showInputMessage="1" showErrorMessage="1" errorTitle="Excess" error="Amount entered exceeds allowable amount for this item." sqref="F28:G28" xr:uid="{00000000-0002-0000-0500-000000000000}">
      <formula1>124</formula1>
    </dataValidation>
    <dataValidation type="whole" errorStyle="warning" operator="lessThanOrEqual" allowBlank="1" showErrorMessage="1" errorTitle="Excess" error="NOTE - A maximum of $50 per adult (16 years of age and older) is allowed for the phone." sqref="F26:G26" xr:uid="{00000000-0002-0000-0500-000001000000}">
      <formula1>50</formula1>
    </dataValidation>
    <dataValidation type="whole" allowBlank="1" showInputMessage="1" showErrorMessage="1" sqref="F27:G27" xr:uid="{00000000-0002-0000-0500-000002000000}">
      <formula1>0</formula1>
      <formula2>(50*4)</formula2>
    </dataValidation>
    <dataValidation type="whole" allowBlank="1" showInputMessage="1" showErrorMessage="1" errorTitle="Maximum Amount" error="THE AMOUNT ENTERED EXCEEDS THE MAXIMUM ALLOWABLE AMOUNT OF $100." sqref="F21:G22 F18:G19" xr:uid="{00000000-0002-0000-0500-000003000000}">
      <formula1>0</formula1>
      <formula2>100</formula2>
    </dataValidation>
    <dataValidation type="whole" operator="lessThan" allowBlank="1" showInputMessage="1" showErrorMessage="1" sqref="I4" xr:uid="{00000000-0002-0000-0500-000004000000}">
      <formula1>51</formula1>
    </dataValidation>
    <dataValidation type="whole" allowBlank="1" showInputMessage="1" showErrorMessage="1" error="Please enter the Family Composition on the Calculations Sheet." sqref="F12:G13" xr:uid="{00000000-0002-0000-0500-000005000000}">
      <formula1>0</formula1>
      <formula2>J3*2000</formula2>
    </dataValidation>
    <dataValidation type="whole" allowBlank="1" showInputMessage="1" error="Please enter the Family Composition on the Calculations Sheet." sqref="F14:G14" xr:uid="{00000000-0002-0000-0500-000006000000}">
      <formula1>0</formula1>
      <formula2>#REF!*2000</formula2>
    </dataValidation>
    <dataValidation type="whole" allowBlank="1" showInputMessage="1" showErrorMessage="1" errorTitle="Maximum Amount" error="THE AMOUNT ENTERED EXCEEDS THE MAXIMUM ALLOWABLE AMOUNT OF $50." sqref="F24:G24" xr:uid="{00000000-0002-0000-0500-000007000000}">
      <formula1>0</formula1>
      <formula2>50</formula2>
    </dataValidation>
    <dataValidation type="whole" allowBlank="1" showInputMessage="1" showErrorMessage="1" error="Please enter the Family Composition on the Calculations Sheet." sqref="F15:G15" xr:uid="{00000000-0002-0000-0500-000008000000}">
      <formula1>0</formula1>
      <formula2>J4*2000</formula2>
    </dataValidation>
    <dataValidation type="whole" allowBlank="1" showInputMessage="1" showErrorMessage="1" error="Please enter the Family Composition on the Calculations Sheet." sqref="F16:G17" xr:uid="{00000000-0002-0000-0500-000009000000}">
      <formula1>0</formula1>
      <formula2>J6*2000</formula2>
    </dataValidation>
    <dataValidation allowBlank="1" errorTitle="Documentation" error="The maximum AEP deposit amount is $95." sqref="F20:G20" xr:uid="{00000000-0002-0000-0500-00000A000000}"/>
    <dataValidation allowBlank="1" sqref="F23:G23 F11:G11" xr:uid="{00000000-0002-0000-0500-00000B000000}"/>
    <dataValidation allowBlank="1" showInputMessage="1" promptTitle="Warning" prompt="If the item listed increases the Maximum Allowable DCA amount by more than $25, proof of the item should be included with the file." sqref="F30:G31" xr:uid="{00000000-0002-0000-0500-00000C000000}"/>
  </dataValidations>
  <printOptions horizontalCentered="1"/>
  <pageMargins left="0" right="0" top="0" bottom="0" header="0" footer="0"/>
  <pageSetup scale="90" orientation="portrait" r:id="rId2"/>
  <headerFooter>
    <oddHeader>&amp;L&amp;G&amp;R&amp;G</oddHeader>
    <oddFooter xml:space="preserve">&amp;LRevised on: 06.09.2021
</oddFooter>
  </headerFooter>
  <drawing r:id="rId3"/>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L50"/>
  <sheetViews>
    <sheetView showGridLines="0" showRowColHeaders="0" topLeftCell="A14" zoomScale="90" zoomScaleNormal="90" workbookViewId="0">
      <selection activeCell="D21" sqref="D21"/>
    </sheetView>
  </sheetViews>
  <sheetFormatPr defaultColWidth="9.109375" defaultRowHeight="13.2"/>
  <cols>
    <col min="1" max="1" width="12.33203125" style="240" customWidth="1"/>
    <col min="2" max="2" width="12.88671875" style="240" customWidth="1"/>
    <col min="3" max="3" width="11" style="240" customWidth="1"/>
    <col min="4" max="4" width="10.88671875" style="240" customWidth="1"/>
    <col min="5" max="5" width="10" style="240" customWidth="1"/>
    <col min="6" max="6" width="12" style="240" customWidth="1"/>
    <col min="7" max="7" width="11" style="240" customWidth="1"/>
    <col min="8" max="8" width="27.88671875" style="240" customWidth="1"/>
    <col min="9" max="9" width="45" style="240" bestFit="1" customWidth="1"/>
    <col min="10" max="10" width="9.33203125" style="240" customWidth="1"/>
    <col min="11" max="11" width="14" style="240" hidden="1" customWidth="1"/>
    <col min="12" max="16384" width="9.109375" style="240"/>
  </cols>
  <sheetData>
    <row r="1" spans="1:12" ht="23.25" customHeight="1">
      <c r="A1" s="240" t="s">
        <v>22</v>
      </c>
      <c r="B1" s="566">
        <f>'Check Request'!B6</f>
        <v>0</v>
      </c>
      <c r="C1" s="566"/>
      <c r="D1" s="566">
        <f>'Check Request'!D6</f>
        <v>0</v>
      </c>
      <c r="E1" s="566"/>
      <c r="F1" s="241" t="s">
        <v>14</v>
      </c>
      <c r="G1" s="242">
        <f>'Check Request'!H6</f>
        <v>0</v>
      </c>
    </row>
    <row r="2" spans="1:12" ht="16.5" customHeight="1">
      <c r="A2" s="240" t="s">
        <v>13</v>
      </c>
      <c r="B2" s="243"/>
      <c r="C2" s="243"/>
      <c r="E2" s="567"/>
      <c r="F2" s="568"/>
      <c r="G2" s="568"/>
      <c r="H2" s="568"/>
      <c r="I2" s="244"/>
      <c r="K2" s="245"/>
    </row>
    <row r="3" spans="1:12" ht="15.75" customHeight="1">
      <c r="A3" s="246" t="s">
        <v>2</v>
      </c>
      <c r="B3" s="569" t="s">
        <v>91</v>
      </c>
      <c r="C3" s="569"/>
      <c r="D3" s="247"/>
      <c r="E3" s="568"/>
      <c r="F3" s="568"/>
      <c r="G3" s="568"/>
      <c r="H3" s="568"/>
      <c r="I3" s="244"/>
      <c r="J3" s="248"/>
      <c r="K3" s="249">
        <f>(D3*12)</f>
        <v>0</v>
      </c>
    </row>
    <row r="4" spans="1:12" ht="4.5" customHeight="1">
      <c r="A4" s="250"/>
      <c r="B4" s="251" t="s">
        <v>19</v>
      </c>
      <c r="C4" s="251"/>
      <c r="D4" s="252"/>
      <c r="E4" s="568"/>
      <c r="F4" s="568"/>
      <c r="G4" s="568"/>
      <c r="H4" s="568"/>
      <c r="I4" s="244"/>
      <c r="J4" s="253"/>
      <c r="K4" s="249"/>
    </row>
    <row r="5" spans="1:12" ht="15" customHeight="1">
      <c r="A5" s="246" t="s">
        <v>3</v>
      </c>
      <c r="B5" s="569" t="s">
        <v>91</v>
      </c>
      <c r="C5" s="569"/>
      <c r="D5" s="254"/>
      <c r="E5" s="568"/>
      <c r="F5" s="568"/>
      <c r="G5" s="568"/>
      <c r="H5" s="568"/>
      <c r="I5" s="244"/>
      <c r="J5" s="253"/>
      <c r="K5" s="249">
        <f>(D5*12)</f>
        <v>0</v>
      </c>
    </row>
    <row r="6" spans="1:12" ht="19.5" customHeight="1">
      <c r="F6" s="255"/>
      <c r="G6" s="256">
        <f>IF(F7=1,((K3+K5)/[1]AMI!B7),IF(F7=2,(K3+K5)/[1]AMI!C7,IF(F7=3,(K3+K5)/[1]AMI!D7,IF(F7=4,(K3+K5)/[1]AMI!E7,IF(F7=5,((K3+K5)/[1]AMI!F7),IF(F7=6,((K3+K5))/[1]AMI!G7,""))))))</f>
        <v>0</v>
      </c>
      <c r="H6" s="257"/>
      <c r="I6" s="244"/>
      <c r="J6" s="258"/>
    </row>
    <row r="7" spans="1:12" ht="12.75" customHeight="1">
      <c r="A7" s="570" t="s">
        <v>114</v>
      </c>
      <c r="B7" s="570"/>
      <c r="C7" s="570"/>
      <c r="D7" s="570"/>
      <c r="E7" s="571"/>
      <c r="F7" s="259">
        <f>'Check Request'!H12</f>
        <v>1</v>
      </c>
      <c r="G7" s="304" t="str">
        <f>IF(F7=7,((K3+K5)/[2]AMI!H7),IF(F7=8,(K3+K5)/[2]AMI!I7,IF(F7=9,(K3+K5)/[2]AMI!J7,IF(F7=10,(K3+K5)/[2]AMI!K7,""))))</f>
        <v/>
      </c>
      <c r="H7" s="305"/>
      <c r="I7" s="257"/>
      <c r="J7" s="258"/>
    </row>
    <row r="8" spans="1:12" ht="7.5" customHeight="1">
      <c r="A8" s="306"/>
      <c r="B8" s="306"/>
      <c r="C8" s="306"/>
      <c r="D8" s="306"/>
      <c r="E8" s="306"/>
      <c r="F8" s="262"/>
      <c r="G8" s="262"/>
      <c r="H8" s="262"/>
    </row>
    <row r="9" spans="1:12" ht="15" customHeight="1">
      <c r="A9" s="307" t="s">
        <v>4</v>
      </c>
      <c r="B9" s="160"/>
      <c r="C9" s="160"/>
      <c r="D9" s="572" t="s">
        <v>8</v>
      </c>
      <c r="E9" s="572"/>
      <c r="F9" s="572"/>
      <c r="G9" s="572"/>
      <c r="H9" s="572"/>
    </row>
    <row r="10" spans="1:12" ht="7.5" customHeight="1">
      <c r="A10" s="308"/>
      <c r="B10" s="308"/>
      <c r="C10" s="308"/>
      <c r="D10" s="306"/>
      <c r="E10" s="306"/>
      <c r="F10" s="262"/>
      <c r="G10" s="262"/>
      <c r="H10" s="262"/>
    </row>
    <row r="11" spans="1:12" ht="12.75" customHeight="1">
      <c r="A11" s="587" t="s">
        <v>319</v>
      </c>
      <c r="B11" s="588">
        <f>SUM('Household Budget'!F14:G14,'Household Budget'!F18:G18,'Household Budget'!F21:G21,'Household Budget'!F24:G24)</f>
        <v>0</v>
      </c>
      <c r="C11" s="160"/>
      <c r="D11" s="573" t="s">
        <v>9</v>
      </c>
      <c r="E11" s="573"/>
      <c r="F11" s="573"/>
      <c r="G11" s="573"/>
      <c r="H11" s="573"/>
    </row>
    <row r="12" spans="1:12" ht="4.5" customHeight="1">
      <c r="A12" s="587"/>
      <c r="B12" s="588"/>
      <c r="C12" s="160"/>
      <c r="D12" s="573"/>
      <c r="E12" s="573"/>
      <c r="F12" s="573"/>
      <c r="G12" s="573"/>
      <c r="H12" s="573"/>
    </row>
    <row r="13" spans="1:12" ht="12.75" customHeight="1">
      <c r="A13" s="587"/>
      <c r="B13" s="588"/>
      <c r="C13" s="160"/>
      <c r="D13" s="573"/>
      <c r="E13" s="573"/>
      <c r="F13" s="573"/>
      <c r="G13" s="573"/>
      <c r="H13" s="573"/>
    </row>
    <row r="14" spans="1:12" s="262" customFormat="1" ht="4.5" customHeight="1">
      <c r="A14" s="587"/>
      <c r="B14" s="588"/>
      <c r="C14" s="160"/>
      <c r="D14" s="263"/>
      <c r="E14" s="263"/>
      <c r="F14" s="263"/>
      <c r="G14" s="263"/>
      <c r="H14" s="263"/>
    </row>
    <row r="15" spans="1:12">
      <c r="A15" s="587"/>
      <c r="B15" s="588"/>
      <c r="C15" s="160"/>
      <c r="D15" s="309" t="s">
        <v>20</v>
      </c>
      <c r="E15" s="310" t="e">
        <f>B11/D3</f>
        <v>#DIV/0!</v>
      </c>
      <c r="F15" s="266" t="s">
        <v>5</v>
      </c>
      <c r="G15" s="311" t="s">
        <v>6</v>
      </c>
      <c r="H15" s="312" t="e">
        <f>IF(E15 &gt; 40%,"Yes","No")</f>
        <v>#DIV/0!</v>
      </c>
      <c r="K15" s="264">
        <v>0.41</v>
      </c>
      <c r="L15" s="264"/>
    </row>
    <row r="16" spans="1:12" s="262" customFormat="1" ht="4.5" customHeight="1">
      <c r="A16" s="587"/>
      <c r="B16" s="588"/>
      <c r="C16" s="160"/>
      <c r="D16" s="265"/>
      <c r="E16" s="266"/>
      <c r="F16" s="266"/>
      <c r="G16" s="266"/>
      <c r="H16" s="266"/>
    </row>
    <row r="17" spans="1:11">
      <c r="A17" s="587"/>
      <c r="B17" s="588"/>
      <c r="C17" s="160"/>
      <c r="D17" s="309" t="s">
        <v>21</v>
      </c>
      <c r="E17" s="310" t="e">
        <f>B11/D5</f>
        <v>#DIV/0!</v>
      </c>
      <c r="F17" s="266" t="s">
        <v>5</v>
      </c>
      <c r="G17" s="263" t="s">
        <v>7</v>
      </c>
      <c r="H17" s="312" t="e">
        <f>IF(E17 &gt; 50%,"Yes","No")</f>
        <v>#DIV/0!</v>
      </c>
      <c r="K17" s="264">
        <v>0.51</v>
      </c>
    </row>
    <row r="18" spans="1:11">
      <c r="A18" s="587"/>
      <c r="B18" s="588"/>
      <c r="C18" s="160"/>
      <c r="D18" s="262"/>
      <c r="E18" s="262"/>
      <c r="F18" s="262"/>
      <c r="G18" s="262"/>
      <c r="H18" s="262"/>
    </row>
    <row r="19" spans="1:11" ht="25.5" customHeight="1">
      <c r="A19" s="574" t="e">
        <f>IF(E15&gt;=K15,"Because housing costs exceed 40% of income, explain below how the client will sustain housing, otherwise the application will be considered incomplete.")</f>
        <v>#DIV/0!</v>
      </c>
      <c r="B19" s="575"/>
      <c r="C19" s="575"/>
      <c r="D19" s="575"/>
      <c r="E19" s="575"/>
      <c r="F19" s="575"/>
      <c r="G19" s="575"/>
      <c r="H19" s="575"/>
    </row>
    <row r="20" spans="1:11" ht="23.25" customHeight="1">
      <c r="A20" s="576" t="e">
        <f>IF(E17&gt;=K17,"Because housing costs exceed 50% of income, explain below how the client will sustain housing, otherwise the application will be considered incomplete.")</f>
        <v>#DIV/0!</v>
      </c>
      <c r="B20" s="577"/>
      <c r="C20" s="577"/>
      <c r="D20" s="577"/>
      <c r="E20" s="577"/>
      <c r="F20" s="577"/>
      <c r="G20" s="577"/>
      <c r="H20" s="577"/>
    </row>
    <row r="21" spans="1:11" ht="4.5" customHeight="1">
      <c r="A21" s="267"/>
      <c r="B21" s="268"/>
    </row>
    <row r="22" spans="1:11">
      <c r="A22" s="578"/>
      <c r="B22" s="579"/>
      <c r="C22" s="579"/>
      <c r="D22" s="579"/>
      <c r="E22" s="579"/>
      <c r="F22" s="579"/>
      <c r="G22" s="579"/>
      <c r="H22" s="580"/>
      <c r="I22" s="269"/>
    </row>
    <row r="23" spans="1:11">
      <c r="A23" s="581"/>
      <c r="B23" s="582"/>
      <c r="C23" s="582"/>
      <c r="D23" s="582"/>
      <c r="E23" s="582"/>
      <c r="F23" s="582"/>
      <c r="G23" s="582"/>
      <c r="H23" s="583"/>
    </row>
    <row r="24" spans="1:11" ht="27.75" customHeight="1">
      <c r="A24" s="584"/>
      <c r="B24" s="585"/>
      <c r="C24" s="585"/>
      <c r="D24" s="585"/>
      <c r="E24" s="585"/>
      <c r="F24" s="585"/>
      <c r="G24" s="585"/>
      <c r="H24" s="586"/>
    </row>
    <row r="25" spans="1:11" s="260" customFormat="1" ht="33" customHeight="1">
      <c r="A25" s="565" t="s">
        <v>170</v>
      </c>
      <c r="B25" s="565"/>
      <c r="C25" s="565"/>
      <c r="D25" s="565"/>
      <c r="E25" s="565"/>
      <c r="F25" s="565"/>
      <c r="G25" s="565"/>
      <c r="H25" s="565"/>
    </row>
    <row r="26" spans="1:11" ht="14.25" customHeight="1">
      <c r="A26" s="270"/>
      <c r="B26" s="271" t="s">
        <v>39</v>
      </c>
      <c r="C26" s="554"/>
      <c r="D26" s="554"/>
      <c r="E26" s="554"/>
      <c r="F26" s="554"/>
      <c r="G26" s="554"/>
      <c r="H26" s="272"/>
    </row>
    <row r="27" spans="1:11" ht="14.25" customHeight="1">
      <c r="A27" s="272"/>
      <c r="B27" s="271" t="s">
        <v>176</v>
      </c>
      <c r="C27" s="555"/>
      <c r="D27" s="556"/>
      <c r="E27" s="556"/>
      <c r="F27" s="556"/>
      <c r="G27" s="556"/>
      <c r="H27" s="272"/>
    </row>
    <row r="28" spans="1:11" ht="9" customHeight="1">
      <c r="A28" s="273"/>
      <c r="B28" s="273"/>
      <c r="C28" s="273"/>
      <c r="D28" s="273"/>
      <c r="E28" s="273"/>
      <c r="F28" s="273"/>
      <c r="G28" s="273"/>
      <c r="H28" s="273"/>
    </row>
    <row r="29" spans="1:11" ht="13.8">
      <c r="A29" s="274"/>
      <c r="C29" s="557" t="s">
        <v>219</v>
      </c>
      <c r="D29" s="557"/>
      <c r="E29" s="557"/>
      <c r="F29" s="557"/>
      <c r="G29" s="557"/>
    </row>
    <row r="30" spans="1:11" s="243" customFormat="1" ht="6.75" customHeight="1">
      <c r="A30" s="558"/>
      <c r="B30" s="558"/>
      <c r="C30" s="558"/>
      <c r="D30" s="558"/>
      <c r="E30" s="558"/>
      <c r="F30" s="558"/>
      <c r="G30" s="558"/>
      <c r="H30" s="558"/>
      <c r="I30" s="248"/>
    </row>
    <row r="31" spans="1:11" ht="12.75" customHeight="1">
      <c r="A31" s="559" t="s">
        <v>250</v>
      </c>
      <c r="B31" s="406"/>
      <c r="C31" s="406"/>
      <c r="D31" s="560" t="s">
        <v>249</v>
      </c>
      <c r="E31" s="561"/>
      <c r="F31" s="562"/>
      <c r="G31" s="563" t="s">
        <v>247</v>
      </c>
      <c r="H31" s="564"/>
    </row>
    <row r="32" spans="1:11" ht="6" customHeight="1">
      <c r="A32" s="275"/>
      <c r="B32" s="276"/>
      <c r="C32" s="277"/>
      <c r="D32" s="278"/>
      <c r="E32" s="261"/>
      <c r="F32" s="278"/>
      <c r="G32" s="279"/>
    </row>
    <row r="33" spans="1:8" s="255" customFormat="1" ht="12.75" customHeight="1">
      <c r="A33" s="313" t="s">
        <v>68</v>
      </c>
      <c r="B33" s="314"/>
      <c r="C33" s="315">
        <f>'Household Budget'!F15</f>
        <v>0</v>
      </c>
      <c r="D33" s="316"/>
      <c r="E33" s="317"/>
      <c r="F33" s="318"/>
      <c r="G33" s="319">
        <f>C33-E33</f>
        <v>0</v>
      </c>
      <c r="H33" s="280"/>
    </row>
    <row r="34" spans="1:8" s="255" customFormat="1" ht="6" customHeight="1">
      <c r="A34" s="313"/>
      <c r="B34" s="313"/>
      <c r="C34" s="320"/>
      <c r="D34" s="321"/>
      <c r="E34" s="320"/>
      <c r="F34" s="321"/>
      <c r="G34" s="322"/>
    </row>
    <row r="35" spans="1:8" s="255" customFormat="1" ht="14.25" customHeight="1">
      <c r="A35" s="313" t="s">
        <v>287</v>
      </c>
      <c r="B35" s="314"/>
      <c r="C35" s="315">
        <f>SUM('Household Budget'!F14:G14,'Household Budget'!F17:G17)</f>
        <v>0</v>
      </c>
      <c r="D35" s="321"/>
      <c r="E35" s="317"/>
      <c r="F35" s="321"/>
      <c r="G35" s="315">
        <f>C35-E35</f>
        <v>0</v>
      </c>
    </row>
    <row r="36" spans="1:8" ht="6" hidden="1" customHeight="1">
      <c r="A36" s="313"/>
      <c r="B36" s="313"/>
      <c r="C36" s="303"/>
      <c r="D36" s="303"/>
      <c r="E36" s="303"/>
      <c r="F36" s="303"/>
      <c r="G36" s="303"/>
      <c r="H36" s="255"/>
    </row>
    <row r="37" spans="1:8" ht="6" customHeight="1">
      <c r="A37" s="313"/>
      <c r="B37" s="313"/>
      <c r="C37" s="320"/>
      <c r="D37" s="303"/>
      <c r="E37" s="320"/>
      <c r="F37" s="303"/>
      <c r="G37" s="323"/>
      <c r="H37" s="255"/>
    </row>
    <row r="38" spans="1:8" ht="14.25" customHeight="1">
      <c r="A38" s="547" t="s">
        <v>245</v>
      </c>
      <c r="B38" s="548"/>
      <c r="C38" s="324">
        <f>'Household Budget'!F16</f>
        <v>0</v>
      </c>
      <c r="D38" s="303"/>
      <c r="E38" s="325"/>
      <c r="F38" s="303"/>
      <c r="G38" s="324">
        <f>C38-E38</f>
        <v>0</v>
      </c>
      <c r="H38" s="255"/>
    </row>
    <row r="39" spans="1:8" s="243" customFormat="1" ht="4.5" customHeight="1">
      <c r="A39" s="303"/>
      <c r="B39" s="303"/>
      <c r="C39" s="303"/>
      <c r="D39" s="303"/>
      <c r="E39" s="303"/>
      <c r="F39" s="303"/>
      <c r="G39" s="303"/>
      <c r="H39" s="282"/>
    </row>
    <row r="40" spans="1:8" s="243" customFormat="1" ht="14.25" customHeight="1">
      <c r="A40" s="303" t="s">
        <v>246</v>
      </c>
      <c r="B40" s="303"/>
      <c r="C40" s="315">
        <f>SUM('Household Budget'!F18:G24)</f>
        <v>0</v>
      </c>
      <c r="D40" s="303"/>
      <c r="E40" s="325"/>
      <c r="F40" s="303"/>
      <c r="G40" s="315">
        <f>C40-E40</f>
        <v>0</v>
      </c>
      <c r="H40" s="282"/>
    </row>
    <row r="41" spans="1:8" s="243" customFormat="1" ht="4.5" customHeight="1">
      <c r="A41" s="303"/>
      <c r="B41" s="303"/>
      <c r="C41" s="303"/>
      <c r="D41" s="303"/>
      <c r="E41" s="303"/>
      <c r="F41" s="303"/>
      <c r="G41" s="303"/>
      <c r="H41" s="282"/>
    </row>
    <row r="42" spans="1:8" s="243" customFormat="1" ht="14.25" customHeight="1">
      <c r="A42" s="303" t="s">
        <v>248</v>
      </c>
      <c r="B42" s="303"/>
      <c r="C42" s="326">
        <f>SUM(C33,C35,C38,C40)</f>
        <v>0</v>
      </c>
      <c r="D42" s="303"/>
      <c r="E42" s="326">
        <f>SUM(E33,E35,E38,E40)</f>
        <v>0</v>
      </c>
      <c r="F42" s="303"/>
      <c r="G42" s="327">
        <f>SUM(G33,G35,G38,G40)</f>
        <v>0</v>
      </c>
      <c r="H42" s="282"/>
    </row>
    <row r="43" spans="1:8" s="243" customFormat="1" ht="8.25" customHeight="1">
      <c r="A43" s="282"/>
      <c r="B43" s="282"/>
      <c r="C43" s="283"/>
      <c r="D43" s="282"/>
      <c r="E43" s="281"/>
      <c r="F43" s="282"/>
      <c r="G43" s="284"/>
      <c r="H43" s="282"/>
    </row>
    <row r="44" spans="1:8" s="243" customFormat="1" ht="21.75" customHeight="1">
      <c r="A44" s="285" t="s">
        <v>220</v>
      </c>
      <c r="B44" s="282"/>
      <c r="C44" s="282"/>
      <c r="D44" s="282"/>
      <c r="E44" s="282"/>
      <c r="F44" s="282"/>
      <c r="G44" s="282"/>
      <c r="H44" s="282"/>
    </row>
    <row r="45" spans="1:8" ht="65.25" customHeight="1">
      <c r="A45" s="549" t="s">
        <v>320</v>
      </c>
      <c r="B45" s="549"/>
      <c r="C45" s="549"/>
      <c r="D45" s="549"/>
      <c r="E45" s="549"/>
      <c r="F45" s="549"/>
      <c r="G45" s="549"/>
      <c r="H45" s="549"/>
    </row>
    <row r="46" spans="1:8" ht="117.75" customHeight="1">
      <c r="A46" s="550"/>
      <c r="B46" s="551"/>
      <c r="C46" s="551"/>
      <c r="D46" s="551"/>
      <c r="E46" s="551"/>
      <c r="F46" s="551"/>
      <c r="G46" s="551"/>
      <c r="H46" s="552"/>
    </row>
    <row r="47" spans="1:8" ht="9" hidden="1" customHeight="1">
      <c r="A47" s="553"/>
      <c r="B47" s="553"/>
      <c r="C47" s="553"/>
      <c r="D47" s="553"/>
      <c r="E47" s="553"/>
      <c r="F47" s="553"/>
      <c r="G47" s="553"/>
      <c r="H47" s="553"/>
    </row>
    <row r="48" spans="1:8" ht="9" hidden="1" customHeight="1">
      <c r="A48" s="553"/>
      <c r="B48" s="553"/>
      <c r="C48" s="553"/>
      <c r="D48" s="553"/>
      <c r="E48" s="553"/>
      <c r="F48" s="553"/>
      <c r="G48" s="553"/>
      <c r="H48" s="553"/>
    </row>
    <row r="49" spans="1:8" hidden="1">
      <c r="A49" s="553"/>
      <c r="B49" s="553"/>
      <c r="C49" s="553"/>
      <c r="D49" s="553"/>
      <c r="E49" s="553"/>
      <c r="F49" s="553"/>
      <c r="G49" s="553"/>
      <c r="H49" s="553"/>
    </row>
    <row r="50" spans="1:8">
      <c r="A50" s="255"/>
      <c r="B50" s="255"/>
      <c r="C50" s="255"/>
      <c r="D50" s="255"/>
      <c r="E50" s="255"/>
      <c r="F50" s="255"/>
      <c r="G50" s="255"/>
      <c r="H50" s="255"/>
    </row>
  </sheetData>
  <sheetProtection algorithmName="SHA-512" hashValue="DgoIZemelVwOaienSvMUx6zddW5TTrZbVCdUVqFeYmDVzPuGWspqwcJzJGFjSet+MCXq9n/niJUG5ANHoL0Xsw==" saltValue="gGQI6hpIk+nOBov6n+J7mA==" spinCount="100000" sheet="1" objects="1" scenarios="1" selectLockedCells="1"/>
  <mergeCells count="25">
    <mergeCell ref="A25:H25"/>
    <mergeCell ref="B1:C1"/>
    <mergeCell ref="D1:E1"/>
    <mergeCell ref="E2:H5"/>
    <mergeCell ref="B3:C3"/>
    <mergeCell ref="B5:C5"/>
    <mergeCell ref="A7:E7"/>
    <mergeCell ref="D9:H9"/>
    <mergeCell ref="D11:H13"/>
    <mergeCell ref="A19:H19"/>
    <mergeCell ref="A20:H20"/>
    <mergeCell ref="A22:H24"/>
    <mergeCell ref="A11:A18"/>
    <mergeCell ref="B11:B18"/>
    <mergeCell ref="A38:B38"/>
    <mergeCell ref="A45:H45"/>
    <mergeCell ref="A46:H46"/>
    <mergeCell ref="A47:H49"/>
    <mergeCell ref="C26:G26"/>
    <mergeCell ref="C27:G27"/>
    <mergeCell ref="C29:G29"/>
    <mergeCell ref="A30:H30"/>
    <mergeCell ref="A31:C31"/>
    <mergeCell ref="D31:F31"/>
    <mergeCell ref="G31:H31"/>
  </mergeCells>
  <conditionalFormatting sqref="B1:E1 G1">
    <cfRule type="cellIs" dxfId="4" priority="1" operator="equal">
      <formula>0</formula>
    </cfRule>
  </conditionalFormatting>
  <dataValidations count="2">
    <dataValidation type="whole" errorStyle="warning" operator="greaterThanOrEqual" allowBlank="1" showInputMessage="1" showErrorMessage="1" errorTitle="single" error="How will the client sustain housing?  Please complete or application will be considered incomplete.  Thank you._x000a_" sqref="J15" xr:uid="{00000000-0002-0000-0600-000000000000}">
      <formula1>K15</formula1>
    </dataValidation>
    <dataValidation type="whole" errorStyle="warning" showErrorMessage="1" error="Please be sure to enter the Family Composition." prompt="Please be sure to enter the Family Composition above." sqref="B11" xr:uid="{66593E38-89DB-4A25-8186-A810C7368651}">
      <formula1>0</formula1>
      <formula2>2000</formula2>
    </dataValidation>
  </dataValidations>
  <printOptions horizontalCentered="1"/>
  <pageMargins left="0" right="0" top="0" bottom="0" header="0" footer="0"/>
  <pageSetup scale="90" orientation="portrait" r:id="rId1"/>
  <headerFooter>
    <oddHeader>&amp;L&amp;G&amp;R&amp;G</oddHeader>
    <oddFooter xml:space="preserve">&amp;LRevised on: 06.09.2021
</oddFooter>
  </headerFooter>
  <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K55"/>
  <sheetViews>
    <sheetView showGridLines="0" showRuler="0" view="pageLayout" topLeftCell="A26" zoomScaleNormal="100" workbookViewId="0">
      <selection activeCell="D21" sqref="D21"/>
    </sheetView>
  </sheetViews>
  <sheetFormatPr defaultColWidth="9.33203125" defaultRowHeight="13.8"/>
  <cols>
    <col min="1" max="2" width="9.33203125" style="59"/>
    <col min="3" max="3" width="10.33203125" style="59" customWidth="1"/>
    <col min="4" max="4" width="17.109375" style="59" customWidth="1"/>
    <col min="5" max="5" width="8.6640625" style="59" customWidth="1"/>
    <col min="6" max="6" width="8.5546875" style="59" customWidth="1"/>
    <col min="7" max="7" width="8.33203125" style="59" customWidth="1"/>
    <col min="8" max="8" width="9.33203125" style="59"/>
    <col min="9" max="9" width="8" style="59" customWidth="1"/>
    <col min="10" max="10" width="7" style="59" customWidth="1"/>
    <col min="11" max="11" width="4.6640625" style="59" customWidth="1"/>
    <col min="12" max="16384" width="9.33203125" style="59"/>
  </cols>
  <sheetData>
    <row r="1" spans="1:11" ht="33.75" customHeight="1"/>
    <row r="2" spans="1:11">
      <c r="A2" s="599" t="s">
        <v>224</v>
      </c>
      <c r="B2" s="599"/>
      <c r="C2" s="599"/>
      <c r="D2" s="598"/>
      <c r="E2" s="202"/>
      <c r="F2" s="202"/>
      <c r="G2" s="202"/>
      <c r="H2" s="618"/>
      <c r="I2" s="618"/>
    </row>
    <row r="3" spans="1:11" ht="18" customHeight="1">
      <c r="A3" s="207" t="s">
        <v>22</v>
      </c>
      <c r="B3" s="203"/>
      <c r="C3" s="203"/>
      <c r="D3" s="217" t="str">
        <f>IF('Check Request'!B6=0,"",'Check Request'!B6)</f>
        <v/>
      </c>
      <c r="E3" s="204"/>
      <c r="F3" s="217" t="str">
        <f>IF('Check Request'!D6=0,"",'Check Request'!D6)</f>
        <v/>
      </c>
      <c r="G3" s="205"/>
      <c r="H3" s="206" t="s">
        <v>119</v>
      </c>
      <c r="I3" s="205" t="str">
        <f>IF('Check Request'!H6=0,"",'Check Request'!H6)</f>
        <v/>
      </c>
    </row>
    <row r="4" spans="1:11" ht="15" customHeight="1">
      <c r="A4" s="601" t="s">
        <v>77</v>
      </c>
      <c r="B4" s="601"/>
      <c r="C4" s="601"/>
      <c r="D4" s="602" t="str">
        <f>IF('Check Request'!B62=0,"",'Check Request'!B62)</f>
        <v/>
      </c>
      <c r="E4" s="603"/>
      <c r="F4" s="603"/>
      <c r="G4" s="603"/>
      <c r="H4" s="603"/>
      <c r="I4" s="603"/>
    </row>
    <row r="5" spans="1:11" ht="15" customHeight="1">
      <c r="A5" s="601" t="s">
        <v>171</v>
      </c>
      <c r="B5" s="601"/>
      <c r="C5" s="207"/>
      <c r="D5" s="619" t="str">
        <f>IF('Check Request'!B63=0,"",'Check Request'!B63)</f>
        <v/>
      </c>
      <c r="E5" s="619"/>
      <c r="F5" s="619"/>
      <c r="G5" s="619"/>
      <c r="H5" s="619"/>
      <c r="I5" s="619"/>
    </row>
    <row r="6" spans="1:11" ht="15" customHeight="1">
      <c r="A6" s="601" t="s">
        <v>172</v>
      </c>
      <c r="B6" s="601"/>
      <c r="C6" s="207"/>
      <c r="D6" s="617" t="str">
        <f>IF('Check Request'!B64=0,"",'Check Request'!B64)</f>
        <v/>
      </c>
      <c r="E6" s="617"/>
      <c r="F6" s="617"/>
      <c r="G6" s="617"/>
      <c r="H6" s="617"/>
      <c r="I6" s="617"/>
    </row>
    <row r="7" spans="1:11" ht="4.5" customHeight="1">
      <c r="A7" s="214"/>
      <c r="B7" s="214"/>
      <c r="C7" s="207"/>
      <c r="D7" s="218"/>
      <c r="E7" s="218"/>
      <c r="F7" s="218"/>
      <c r="G7" s="218"/>
      <c r="H7" s="218"/>
      <c r="I7" s="218"/>
    </row>
    <row r="8" spans="1:11" ht="18" customHeight="1">
      <c r="A8" s="599" t="s">
        <v>231</v>
      </c>
      <c r="B8" s="600"/>
      <c r="C8" s="600"/>
      <c r="D8" s="600"/>
      <c r="E8" s="598"/>
      <c r="F8" s="598"/>
      <c r="G8" s="598"/>
      <c r="H8" s="598"/>
      <c r="I8" s="598"/>
    </row>
    <row r="9" spans="1:11" ht="17.25" customHeight="1">
      <c r="A9" s="608" t="s">
        <v>225</v>
      </c>
      <c r="B9" s="608"/>
      <c r="C9" s="615"/>
      <c r="D9" s="615"/>
      <c r="E9" s="616"/>
      <c r="F9" s="616"/>
      <c r="G9" s="616"/>
    </row>
    <row r="10" spans="1:11" ht="6" customHeight="1">
      <c r="E10" s="161"/>
      <c r="F10" s="161"/>
      <c r="G10" s="161"/>
    </row>
    <row r="11" spans="1:11" ht="12.75" customHeight="1">
      <c r="A11" s="601" t="s">
        <v>80</v>
      </c>
      <c r="B11" s="601"/>
      <c r="C11" s="601"/>
      <c r="D11" s="601"/>
      <c r="E11" s="616"/>
      <c r="F11" s="616"/>
      <c r="G11" s="616"/>
    </row>
    <row r="12" spans="1:11" ht="4.95" customHeight="1">
      <c r="E12" s="161"/>
      <c r="F12" s="161"/>
      <c r="G12" s="161"/>
    </row>
    <row r="13" spans="1:11" ht="12.75" customHeight="1">
      <c r="A13" s="601" t="s">
        <v>173</v>
      </c>
      <c r="B13" s="601"/>
      <c r="C13" s="601"/>
      <c r="D13" s="601"/>
      <c r="E13" s="616"/>
      <c r="F13" s="616"/>
      <c r="G13" s="616"/>
    </row>
    <row r="14" spans="1:11" ht="21" customHeight="1">
      <c r="A14" s="608" t="s">
        <v>226</v>
      </c>
      <c r="B14" s="608"/>
      <c r="C14" s="608"/>
      <c r="D14" s="608"/>
      <c r="E14" s="611"/>
      <c r="F14" s="612"/>
      <c r="G14" s="208"/>
      <c r="H14" s="607"/>
      <c r="I14" s="607"/>
      <c r="J14" s="607"/>
      <c r="K14" s="607"/>
    </row>
    <row r="15" spans="1:11" ht="21" customHeight="1">
      <c r="A15" s="608" t="s">
        <v>227</v>
      </c>
      <c r="B15" s="608"/>
      <c r="C15" s="608"/>
      <c r="D15" s="608"/>
      <c r="E15" s="613"/>
      <c r="F15" s="598"/>
      <c r="G15" s="598"/>
      <c r="H15" s="609"/>
      <c r="I15" s="609"/>
      <c r="J15" s="609"/>
      <c r="K15" s="609"/>
    </row>
    <row r="16" spans="1:11" ht="21" customHeight="1">
      <c r="A16" s="610" t="s">
        <v>228</v>
      </c>
      <c r="B16" s="610"/>
      <c r="C16" s="610"/>
      <c r="D16" s="610"/>
      <c r="E16" s="614"/>
      <c r="F16" s="598"/>
      <c r="G16" s="598"/>
      <c r="H16" s="609"/>
      <c r="I16" s="609"/>
      <c r="J16" s="609"/>
      <c r="K16" s="609"/>
    </row>
    <row r="17" spans="1:11" ht="4.5" customHeight="1">
      <c r="A17" s="210"/>
      <c r="B17" s="210"/>
      <c r="C17" s="210"/>
      <c r="D17" s="210"/>
      <c r="E17" s="209"/>
      <c r="F17" s="209"/>
      <c r="G17" s="209"/>
      <c r="H17" s="162"/>
      <c r="I17" s="162"/>
      <c r="J17" s="162"/>
      <c r="K17" s="162"/>
    </row>
    <row r="18" spans="1:11" ht="16.5" customHeight="1">
      <c r="A18" s="601" t="s">
        <v>229</v>
      </c>
      <c r="B18" s="598"/>
      <c r="C18" s="214"/>
      <c r="D18" s="214"/>
      <c r="E18" s="222"/>
      <c r="F18" s="209" t="s">
        <v>230</v>
      </c>
      <c r="G18" s="209"/>
      <c r="H18" s="162"/>
      <c r="I18" s="162"/>
      <c r="J18" s="162"/>
      <c r="K18" s="162"/>
    </row>
    <row r="19" spans="1:11" ht="3.6" customHeight="1">
      <c r="A19" s="214"/>
      <c r="B19" s="214"/>
      <c r="C19" s="214"/>
      <c r="D19" s="214"/>
      <c r="E19" s="209"/>
      <c r="F19" s="209"/>
      <c r="G19" s="209"/>
      <c r="H19" s="162"/>
      <c r="I19" s="162"/>
      <c r="J19" s="162"/>
      <c r="K19" s="162"/>
    </row>
    <row r="20" spans="1:11">
      <c r="A20" s="601" t="s">
        <v>222</v>
      </c>
      <c r="B20" s="601"/>
      <c r="C20" s="601"/>
      <c r="E20" s="604"/>
      <c r="F20" s="604"/>
      <c r="G20" s="604"/>
      <c r="H20" s="162"/>
      <c r="I20" s="162"/>
      <c r="J20" s="162"/>
      <c r="K20" s="162"/>
    </row>
    <row r="21" spans="1:11" ht="4.2" customHeight="1">
      <c r="A21" s="605"/>
      <c r="B21" s="605"/>
      <c r="C21" s="605"/>
      <c r="D21" s="606"/>
    </row>
    <row r="22" spans="1:11">
      <c r="A22" s="210" t="s">
        <v>223</v>
      </c>
      <c r="B22" s="211"/>
      <c r="C22" s="211"/>
      <c r="D22" s="212"/>
      <c r="E22" s="604"/>
      <c r="F22" s="604"/>
      <c r="G22" s="604"/>
    </row>
    <row r="23" spans="1:11" ht="1.2" customHeight="1"/>
    <row r="24" spans="1:11" ht="6" hidden="1" customHeight="1"/>
    <row r="25" spans="1:11">
      <c r="A25" s="599" t="s">
        <v>244</v>
      </c>
      <c r="B25" s="600"/>
      <c r="C25" s="600"/>
      <c r="D25" s="600"/>
      <c r="E25" s="598"/>
      <c r="F25" s="598"/>
      <c r="G25" s="598"/>
      <c r="H25" s="598"/>
      <c r="I25" s="598"/>
    </row>
    <row r="26" spans="1:11" ht="10.5" customHeight="1">
      <c r="A26" s="210"/>
      <c r="B26" s="210"/>
      <c r="C26" s="210"/>
      <c r="D26" s="202"/>
      <c r="E26" s="202"/>
      <c r="F26" s="202"/>
      <c r="G26" s="202"/>
    </row>
    <row r="27" spans="1:11" ht="8.25" customHeight="1"/>
    <row r="28" spans="1:11">
      <c r="A28" s="601"/>
      <c r="B28" s="601"/>
      <c r="C28" s="601"/>
      <c r="D28" s="202"/>
      <c r="E28" s="202"/>
      <c r="F28" s="202"/>
      <c r="G28" s="202"/>
      <c r="H28" s="202"/>
      <c r="I28" s="202"/>
    </row>
    <row r="29" spans="1:11" ht="4.5" customHeight="1">
      <c r="D29" s="202"/>
      <c r="E29" s="202"/>
      <c r="F29" s="202"/>
      <c r="G29" s="202"/>
      <c r="H29" s="202"/>
      <c r="I29" s="202"/>
    </row>
    <row r="30" spans="1:11">
      <c r="A30" s="601"/>
      <c r="B30" s="601"/>
      <c r="C30" s="601"/>
      <c r="D30" s="202"/>
      <c r="E30" s="202"/>
      <c r="F30" s="202"/>
      <c r="G30" s="202"/>
      <c r="H30" s="202"/>
      <c r="I30" s="202"/>
    </row>
    <row r="31" spans="1:11" ht="4.5" customHeight="1">
      <c r="D31" s="202"/>
      <c r="E31" s="202"/>
      <c r="F31" s="202"/>
      <c r="G31" s="202"/>
      <c r="H31" s="202"/>
      <c r="I31" s="202"/>
    </row>
    <row r="32" spans="1:11">
      <c r="A32" s="601"/>
      <c r="B32" s="601"/>
      <c r="C32" s="601"/>
      <c r="D32" s="202"/>
      <c r="E32" s="202"/>
      <c r="F32" s="202"/>
      <c r="G32" s="202"/>
      <c r="H32" s="202"/>
      <c r="I32" s="202"/>
    </row>
    <row r="33" spans="1:11" ht="4.5" customHeight="1">
      <c r="D33" s="202"/>
      <c r="E33" s="202"/>
      <c r="F33" s="202"/>
      <c r="G33" s="202"/>
      <c r="H33" s="202"/>
      <c r="I33" s="202"/>
    </row>
    <row r="34" spans="1:11">
      <c r="A34" s="601"/>
      <c r="B34" s="601"/>
      <c r="C34" s="601"/>
      <c r="D34" s="58"/>
      <c r="E34" s="202"/>
      <c r="F34" s="202"/>
      <c r="G34" s="202"/>
      <c r="H34" s="202"/>
      <c r="I34" s="202"/>
    </row>
    <row r="35" spans="1:11">
      <c r="D35" s="202"/>
      <c r="E35" s="202"/>
      <c r="F35" s="202"/>
      <c r="G35" s="202"/>
      <c r="H35" s="202"/>
      <c r="I35" s="202"/>
    </row>
    <row r="38" spans="1:11" ht="10.5" customHeight="1"/>
    <row r="39" spans="1:11" ht="10.5" customHeight="1"/>
    <row r="40" spans="1:11" ht="10.5" customHeight="1"/>
    <row r="41" spans="1:11" ht="93" customHeight="1"/>
    <row r="42" spans="1:11" ht="47.4" customHeight="1">
      <c r="A42" s="601" t="s">
        <v>79</v>
      </c>
      <c r="B42" s="601"/>
      <c r="C42" s="601"/>
      <c r="D42" s="621"/>
      <c r="E42" s="367"/>
      <c r="F42" s="367"/>
      <c r="G42" s="367"/>
      <c r="H42" s="367"/>
      <c r="I42" s="367"/>
      <c r="J42" s="216"/>
      <c r="K42" s="216"/>
    </row>
    <row r="43" spans="1:11" ht="17.399999999999999" customHeight="1">
      <c r="A43" s="601" t="s">
        <v>82</v>
      </c>
      <c r="B43" s="601"/>
      <c r="C43" s="601"/>
      <c r="D43" s="620"/>
      <c r="E43" s="369"/>
      <c r="F43" s="369"/>
      <c r="G43" s="369"/>
      <c r="H43" s="369"/>
      <c r="I43" s="369"/>
      <c r="J43" s="216"/>
      <c r="K43" s="216"/>
    </row>
    <row r="44" spans="1:11" ht="18" customHeight="1">
      <c r="A44" s="601" t="s">
        <v>83</v>
      </c>
      <c r="B44" s="601"/>
      <c r="C44" s="601"/>
      <c r="D44" s="620"/>
      <c r="E44" s="369"/>
      <c r="F44" s="369"/>
      <c r="G44" s="369"/>
    </row>
    <row r="45" spans="1:11" ht="18" customHeight="1">
      <c r="A45" s="215" t="s">
        <v>85</v>
      </c>
      <c r="B45" s="215"/>
      <c r="C45" s="215"/>
      <c r="D45" s="620"/>
      <c r="E45" s="369"/>
      <c r="F45" s="369"/>
      <c r="G45" s="369"/>
    </row>
    <row r="46" spans="1:11" ht="15.6" customHeight="1">
      <c r="A46" s="601" t="s">
        <v>81</v>
      </c>
      <c r="B46" s="601"/>
      <c r="C46" s="601"/>
      <c r="D46" s="201"/>
      <c r="E46" s="201"/>
      <c r="F46" s="201"/>
      <c r="G46" s="213" t="s">
        <v>78</v>
      </c>
      <c r="H46" s="201"/>
      <c r="I46" s="201"/>
    </row>
    <row r="47" spans="1:11" s="45" customFormat="1">
      <c r="A47" s="597" t="s">
        <v>236</v>
      </c>
      <c r="B47" s="597"/>
      <c r="C47" s="597"/>
      <c r="D47" s="597"/>
      <c r="E47" s="598"/>
      <c r="F47" s="598"/>
      <c r="G47" s="598"/>
      <c r="H47" s="598"/>
      <c r="I47" s="598"/>
    </row>
    <row r="48" spans="1:11" s="45" customFormat="1" ht="4.95" customHeight="1"/>
    <row r="49" spans="1:9" s="45" customFormat="1">
      <c r="A49" s="589" t="s">
        <v>232</v>
      </c>
      <c r="B49" s="589"/>
      <c r="C49" s="589"/>
      <c r="D49" s="590" t="str">
        <f>IF('Check Request'!B67=0,"",'Check Request'!B67)</f>
        <v/>
      </c>
      <c r="E49" s="591"/>
      <c r="F49" s="591"/>
      <c r="G49" s="591"/>
      <c r="H49" s="591"/>
      <c r="I49" s="591"/>
    </row>
    <row r="50" spans="1:9" s="45" customFormat="1" ht="4.5" customHeight="1"/>
    <row r="51" spans="1:9" s="45" customFormat="1">
      <c r="A51" s="589" t="s">
        <v>233</v>
      </c>
      <c r="B51" s="589"/>
      <c r="C51" s="589"/>
      <c r="D51" s="592"/>
      <c r="E51" s="367"/>
      <c r="F51" s="367"/>
      <c r="G51" s="367"/>
      <c r="H51" s="367"/>
      <c r="I51" s="367"/>
    </row>
    <row r="52" spans="1:9" s="45" customFormat="1" ht="4.5" customHeight="1"/>
    <row r="53" spans="1:9" s="45" customFormat="1">
      <c r="A53" s="589" t="s">
        <v>234</v>
      </c>
      <c r="B53" s="589"/>
      <c r="C53" s="589"/>
      <c r="D53" s="593" t="str">
        <f>IF('Check Request'!B68=0,"",'Check Request'!B68)</f>
        <v/>
      </c>
      <c r="E53" s="594"/>
      <c r="F53" s="594"/>
      <c r="G53" s="594"/>
      <c r="H53" s="594"/>
      <c r="I53" s="594"/>
    </row>
    <row r="54" spans="1:9" s="45" customFormat="1" ht="4.5" customHeight="1"/>
    <row r="55" spans="1:9" s="45" customFormat="1">
      <c r="A55" s="589" t="s">
        <v>235</v>
      </c>
      <c r="B55" s="589"/>
      <c r="C55" s="589"/>
      <c r="D55" s="595"/>
      <c r="E55" s="596"/>
      <c r="F55" s="596"/>
      <c r="G55" s="596"/>
      <c r="H55" s="596"/>
      <c r="I55" s="596"/>
    </row>
  </sheetData>
  <sheetProtection algorithmName="SHA-512" hashValue="Xm13DKdKfGvBBkPnX35Qj34us3XTvPJgkJmv1eY34lFLM52bq+NJSJRX+PS51oZlmISrs9vI+Age0uLNeZYdKw==" saltValue="plYEoT8yFLjBvmCk931yLg==" spinCount="100000" sheet="1" selectLockedCells="1"/>
  <mergeCells count="51">
    <mergeCell ref="D45:G45"/>
    <mergeCell ref="A42:C42"/>
    <mergeCell ref="D42:I42"/>
    <mergeCell ref="A43:C43"/>
    <mergeCell ref="D43:I43"/>
    <mergeCell ref="A44:C44"/>
    <mergeCell ref="D44:G44"/>
    <mergeCell ref="A6:B6"/>
    <mergeCell ref="D6:I6"/>
    <mergeCell ref="H2:I2"/>
    <mergeCell ref="A4:C4"/>
    <mergeCell ref="A5:B5"/>
    <mergeCell ref="D5:I5"/>
    <mergeCell ref="A9:D9"/>
    <mergeCell ref="E9:G9"/>
    <mergeCell ref="A11:D11"/>
    <mergeCell ref="E11:G11"/>
    <mergeCell ref="A13:D13"/>
    <mergeCell ref="E13:G13"/>
    <mergeCell ref="A15:D15"/>
    <mergeCell ref="H15:K15"/>
    <mergeCell ref="A16:D16"/>
    <mergeCell ref="H16:K16"/>
    <mergeCell ref="A14:D14"/>
    <mergeCell ref="E14:F14"/>
    <mergeCell ref="E15:G15"/>
    <mergeCell ref="E16:G16"/>
    <mergeCell ref="A47:I47"/>
    <mergeCell ref="A8:I8"/>
    <mergeCell ref="A2:D2"/>
    <mergeCell ref="A18:B18"/>
    <mergeCell ref="D4:I4"/>
    <mergeCell ref="A46:C46"/>
    <mergeCell ref="A30:C30"/>
    <mergeCell ref="A32:C32"/>
    <mergeCell ref="A34:C34"/>
    <mergeCell ref="A28:C28"/>
    <mergeCell ref="A20:C20"/>
    <mergeCell ref="E20:G20"/>
    <mergeCell ref="A21:D21"/>
    <mergeCell ref="E22:G22"/>
    <mergeCell ref="A25:I25"/>
    <mergeCell ref="H14:K14"/>
    <mergeCell ref="A49:C49"/>
    <mergeCell ref="A51:C51"/>
    <mergeCell ref="A53:C53"/>
    <mergeCell ref="A55:C55"/>
    <mergeCell ref="D49:I49"/>
    <mergeCell ref="D51:I51"/>
    <mergeCell ref="D53:I53"/>
    <mergeCell ref="D55:I55"/>
  </mergeCells>
  <conditionalFormatting sqref="H2:I2 H3">
    <cfRule type="cellIs" dxfId="3" priority="1" operator="equal">
      <formula>0</formula>
    </cfRule>
  </conditionalFormatting>
  <printOptions horizontalCentered="1"/>
  <pageMargins left="0" right="0" top="0" bottom="0" header="0" footer="0"/>
  <pageSetup scale="90" orientation="portrait" r:id="rId1"/>
  <headerFooter>
    <oddHeader>&amp;L&amp;G&amp;R&amp;G</oddHeader>
    <oddFooter xml:space="preserve">&amp;LRevised on: 06.09.2021
</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2529" r:id="rId5" name="Check Box 1">
              <controlPr defaultSize="0" autoFill="0" autoLine="0" autoPict="0">
                <anchor moveWithCells="1">
                  <from>
                    <xdr:col>4</xdr:col>
                    <xdr:colOff>0</xdr:colOff>
                    <xdr:row>13</xdr:row>
                    <xdr:rowOff>38100</xdr:rowOff>
                  </from>
                  <to>
                    <xdr:col>5</xdr:col>
                    <xdr:colOff>304800</xdr:colOff>
                    <xdr:row>14</xdr:row>
                    <xdr:rowOff>99060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4</xdr:col>
                    <xdr:colOff>0</xdr:colOff>
                    <xdr:row>15</xdr:row>
                    <xdr:rowOff>22860</xdr:rowOff>
                  </from>
                  <to>
                    <xdr:col>5</xdr:col>
                    <xdr:colOff>274320</xdr:colOff>
                    <xdr:row>16</xdr:row>
                    <xdr:rowOff>0</xdr:rowOff>
                  </to>
                </anchor>
              </controlPr>
            </control>
          </mc:Choice>
        </mc:AlternateContent>
        <mc:AlternateContent xmlns:mc="http://schemas.openxmlformats.org/markup-compatibility/2006">
          <mc:Choice Requires="x14">
            <control shapeId="22534" r:id="rId7" name="Check Box 6">
              <controlPr defaultSize="0" autoFill="0" autoLine="0" autoPict="0">
                <anchor moveWithCells="1">
                  <from>
                    <xdr:col>4</xdr:col>
                    <xdr:colOff>0</xdr:colOff>
                    <xdr:row>14</xdr:row>
                    <xdr:rowOff>30480</xdr:rowOff>
                  </from>
                  <to>
                    <xdr:col>5</xdr:col>
                    <xdr:colOff>259080</xdr:colOff>
                    <xdr:row>15</xdr:row>
                    <xdr:rowOff>68580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Checklist &amp; Staff Certification</vt:lpstr>
      <vt:lpstr>Supervisor Checklist</vt:lpstr>
      <vt:lpstr>Check Request</vt:lpstr>
      <vt:lpstr>Income Calculations Sheet</vt:lpstr>
      <vt:lpstr>Self Declaration of Income</vt:lpstr>
      <vt:lpstr>Employer Verification of Income</vt:lpstr>
      <vt:lpstr>Household Budget</vt:lpstr>
      <vt:lpstr>Justification Sheet</vt:lpstr>
      <vt:lpstr>Verification of Housing</vt:lpstr>
      <vt:lpstr>Unit Checklist</vt:lpstr>
      <vt:lpstr>Client Signature Form</vt:lpstr>
      <vt:lpstr>AMI</vt:lpstr>
      <vt:lpstr>AMI!Print_Area</vt:lpstr>
      <vt:lpstr>'Check Request'!Print_Area</vt:lpstr>
      <vt:lpstr>'Checklist &amp; Staff Certification'!Print_Area</vt:lpstr>
      <vt:lpstr>'Employer Verification of Income'!Print_Area</vt:lpstr>
      <vt:lpstr>'Household Budget'!Print_Area</vt:lpstr>
      <vt:lpstr>'Income Calculations Sheet'!Print_Area</vt:lpstr>
      <vt:lpstr>'Justification Sheet'!Print_Area</vt:lpstr>
      <vt:lpstr>'Self Declaration of Income'!Print_Area</vt:lpstr>
      <vt:lpstr>'Supervisor Checklist'!Print_Area</vt:lpstr>
    </vt:vector>
  </TitlesOfParts>
  <Company>CSB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abianco</dc:creator>
  <cp:lastModifiedBy>Emily Juengel</cp:lastModifiedBy>
  <cp:lastPrinted>2021-06-09T18:53:50Z</cp:lastPrinted>
  <dcterms:created xsi:type="dcterms:W3CDTF">2008-07-17T21:17:20Z</dcterms:created>
  <dcterms:modified xsi:type="dcterms:W3CDTF">2021-06-09T18:54:37Z</dcterms:modified>
</cp:coreProperties>
</file>