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710" yWindow="285" windowWidth="10830" windowHeight="10395" tabRatio="889" activeTab="2"/>
  </bookViews>
  <sheets>
    <sheet name="Checklist &amp; Staff Certification" sheetId="19" r:id="rId1"/>
    <sheet name="Additional Req" sheetId="24" r:id="rId2"/>
    <sheet name="Check Request" sheetId="3" r:id="rId3"/>
    <sheet name="Income Calculations Sheet" sheetId="22" r:id="rId4"/>
    <sheet name="Self Declaration of Income" sheetId="9" r:id="rId5"/>
    <sheet name="Employer Verification of Income" sheetId="21" r:id="rId6"/>
    <sheet name="Justification Sheet" sheetId="4" r:id="rId7"/>
    <sheet name="Household Budget" sheetId="7" r:id="rId8"/>
    <sheet name="Verification of Housing" sheetId="10" r:id="rId9"/>
    <sheet name="Unit Checklist" sheetId="25" r:id="rId10"/>
    <sheet name="Client Signature Form" sheetId="5" r:id="rId11"/>
    <sheet name="AMI" sheetId="15" r:id="rId12"/>
  </sheets>
  <definedNames>
    <definedName name="_NUm2" localSheetId="0">#REF!</definedName>
    <definedName name="_NUm2" localSheetId="5">#REF!</definedName>
    <definedName name="_NUm2" localSheetId="3">#REF!</definedName>
    <definedName name="_NUm2" localSheetId="9">#REF!</definedName>
    <definedName name="_NUm2">#REF!</definedName>
    <definedName name="Choice" localSheetId="0">#REF!</definedName>
    <definedName name="Choice" localSheetId="5">#REF!</definedName>
    <definedName name="Choice" localSheetId="3">#REF!</definedName>
    <definedName name="Choice" localSheetId="9">#REF!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#REF!</definedName>
    <definedName name="DT" localSheetId="0">#REF!</definedName>
    <definedName name="DT" localSheetId="5">#REF!</definedName>
    <definedName name="DT" localSheetId="3">#REF!</definedName>
    <definedName name="DT" localSheetId="9">#REF!</definedName>
    <definedName name="DT">#REF!</definedName>
    <definedName name="Employ" localSheetId="0">#REF!</definedName>
    <definedName name="Employ" localSheetId="5">#REF!</definedName>
    <definedName name="Employ" localSheetId="3">#REF!</definedName>
    <definedName name="Employ" localSheetId="9">#REF!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#REF!</definedName>
    <definedName name="HPR" localSheetId="0">#REF!</definedName>
    <definedName name="HPR" localSheetId="5">#REF!</definedName>
    <definedName name="HPR" localSheetId="3">#REF!</definedName>
    <definedName name="HPR" localSheetId="9">#REF!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#REF!</definedName>
    <definedName name="LOSPR" localSheetId="0">#REF!</definedName>
    <definedName name="LOSPR" localSheetId="5">#REF!</definedName>
    <definedName name="LOSPR" localSheetId="3">#REF!</definedName>
    <definedName name="LOSPR" localSheetId="9">#REF!</definedName>
    <definedName name="LOSPR">#REF!</definedName>
    <definedName name="Num" localSheetId="0">#REF!</definedName>
    <definedName name="Num" localSheetId="5">#REF!</definedName>
    <definedName name="Num" localSheetId="3">#REF!</definedName>
    <definedName name="Num" localSheetId="9">#REF!</definedName>
    <definedName name="Num">#REF!</definedName>
    <definedName name="Preg" localSheetId="0">#REF!</definedName>
    <definedName name="Preg" localSheetId="5">#REF!</definedName>
    <definedName name="Preg" localSheetId="3">#REF!</definedName>
    <definedName name="Preg" localSheetId="9">#REF!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#REF!</definedName>
    <definedName name="_xlnm.Print_Area" localSheetId="11">AMI!$A$1:$K$9</definedName>
    <definedName name="_xlnm.Print_Area" localSheetId="2">'Check Request'!$A$1:$H$67</definedName>
    <definedName name="_xlnm.Print_Area" localSheetId="5">'Employer Verification of Income'!$A$1:$K$26</definedName>
    <definedName name="_xlnm.Print_Area" localSheetId="7">'Household Budget'!$A$1:$H$37</definedName>
    <definedName name="_xlnm.Print_Area" localSheetId="3">'Income Calculations Sheet'!$A$1:$L$45</definedName>
    <definedName name="_xlnm.Print_Area" localSheetId="6">'Justification Sheet'!$A$1:$H$50</definedName>
    <definedName name="_xlnm.Print_Area" localSheetId="4">'Self Declaration of Income'!$A$1:$K$32</definedName>
    <definedName name="_xlnm.Print_Area" localSheetId="8">'Verification of Housing'!$A$1:$L$43</definedName>
    <definedName name="Race" localSheetId="0">#REF!</definedName>
    <definedName name="Race" localSheetId="5">#REF!</definedName>
    <definedName name="Race" localSheetId="3">#REF!</definedName>
    <definedName name="Race" localSheetId="9">#REF!</definedName>
    <definedName name="Race">#REF!</definedName>
    <definedName name="Race2" localSheetId="0">#REF!</definedName>
    <definedName name="Race2" localSheetId="5">#REF!</definedName>
    <definedName name="Race2" localSheetId="3">#REF!</definedName>
    <definedName name="Race2" localSheetId="9">#REF!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#REF!</definedName>
    <definedName name="Z_761A298F_763A_4E6A_9D75_1A2AA33BEFD7_.wvu.Cols" localSheetId="7" hidden="1">'Household Budget'!$J:$J</definedName>
    <definedName name="Z_761A298F_763A_4E6A_9D75_1A2AA33BEFD7_.wvu.Cols" localSheetId="6" hidden="1">'Justification Sheet'!$K:$K</definedName>
    <definedName name="Z_761A298F_763A_4E6A_9D75_1A2AA33BEFD7_.wvu.PrintArea" localSheetId="2" hidden="1">'Check Request'!$A$1:$H$67</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E1" i="25" l="1"/>
  <c r="C1" i="25"/>
  <c r="C3" i="25"/>
  <c r="C2" i="25"/>
  <c r="F24" i="7"/>
  <c r="C37" i="4" l="1"/>
  <c r="F25" i="7" l="1"/>
  <c r="F21" i="7" l="1"/>
  <c r="F18" i="7"/>
  <c r="F14" i="7"/>
  <c r="C11" i="15" l="1"/>
  <c r="D11" i="15"/>
  <c r="E11" i="15"/>
  <c r="F11" i="15"/>
  <c r="G11" i="15"/>
  <c r="H11" i="15"/>
  <c r="I11" i="15"/>
  <c r="J11" i="15"/>
  <c r="K11" i="15"/>
  <c r="B11" i="15"/>
  <c r="K10" i="3" l="1"/>
  <c r="I3" i="10" l="1"/>
  <c r="E3" i="10"/>
  <c r="D3" i="10"/>
  <c r="D5" i="10"/>
  <c r="D4" i="10"/>
  <c r="D6" i="10"/>
  <c r="F7" i="4"/>
  <c r="G1" i="4"/>
  <c r="B13" i="15" l="1"/>
  <c r="C13" i="15"/>
  <c r="D13" i="15"/>
  <c r="E13" i="15"/>
  <c r="F13" i="15"/>
  <c r="G13" i="15"/>
  <c r="H13" i="15"/>
  <c r="I13" i="15"/>
  <c r="J13" i="15"/>
  <c r="K13" i="15"/>
  <c r="A14" i="15"/>
  <c r="K2" i="19" l="1"/>
  <c r="J2" i="19"/>
  <c r="I2" i="19"/>
  <c r="I2" i="9" l="1"/>
  <c r="K1" i="24" l="1"/>
  <c r="I1" i="24"/>
  <c r="G1" i="24"/>
  <c r="G7" i="4" l="1"/>
  <c r="I2" i="21" l="1"/>
  <c r="B4" i="5" l="1"/>
  <c r="H12" i="15" l="1"/>
  <c r="G12" i="15"/>
  <c r="F12" i="15"/>
  <c r="H3" i="3"/>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B18" i="4"/>
  <c r="K5" i="4"/>
  <c r="K3" i="4"/>
  <c r="D1" i="4"/>
  <c r="B1" i="4"/>
  <c r="B15" i="3"/>
  <c r="B45" i="3" l="1"/>
  <c r="C44" i="4" s="1"/>
  <c r="E17" i="4"/>
  <c r="A20" i="4" s="1"/>
  <c r="C35" i="4"/>
  <c r="C14" i="15"/>
  <c r="C15" i="15" s="1"/>
  <c r="C16" i="15" s="1"/>
  <c r="B14" i="15"/>
  <c r="B15" i="15" s="1"/>
  <c r="B16" i="15" s="1"/>
  <c r="E14" i="15"/>
  <c r="E15" i="15" s="1"/>
  <c r="E16" i="15" s="1"/>
  <c r="D14" i="15"/>
  <c r="D15" i="15" s="1"/>
  <c r="D16" i="15" s="1"/>
  <c r="I14" i="15"/>
  <c r="I15" i="15" s="1"/>
  <c r="I16" i="15" s="1"/>
  <c r="G6" i="4"/>
  <c r="H45" i="22"/>
  <c r="E15" i="4"/>
  <c r="A19" i="4" s="1"/>
  <c r="K12" i="15"/>
  <c r="J12" i="15"/>
  <c r="C41" i="4" l="1"/>
  <c r="H17" i="4"/>
  <c r="H11" i="3"/>
  <c r="K8" i="3" s="1"/>
  <c r="H8" i="3" s="1"/>
  <c r="K14" i="15"/>
  <c r="K15" i="15" s="1"/>
  <c r="K16" i="15" s="1"/>
  <c r="J14" i="15"/>
  <c r="J15" i="15" s="1"/>
  <c r="J16" i="15" s="1"/>
  <c r="H9" i="3"/>
  <c r="H15" i="4"/>
  <c r="F9" i="7" l="1"/>
  <c r="F35" i="7" s="1"/>
  <c r="H35" i="7" s="1"/>
</calcChain>
</file>

<file path=xl/sharedStrings.xml><?xml version="1.0" encoding="utf-8"?>
<sst xmlns="http://schemas.openxmlformats.org/spreadsheetml/2006/main" count="395" uniqueCount="325">
  <si>
    <t>Rent Assistance</t>
  </si>
  <si>
    <t>Utility Assistance</t>
  </si>
  <si>
    <t>Single:</t>
  </si>
  <si>
    <t>Family:</t>
  </si>
  <si>
    <t>Projected Monthly Housing Cost:</t>
  </si>
  <si>
    <t>&gt;</t>
  </si>
  <si>
    <t>40%?</t>
  </si>
  <si>
    <t>50%?</t>
  </si>
  <si>
    <t>Total Monthly Cost</t>
  </si>
  <si>
    <t>Total Client Contribution</t>
  </si>
  <si>
    <t>Total of Other Resources</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</si>
  <si>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</si>
  <si>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</si>
  <si>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</si>
  <si>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</si>
  <si>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</si>
  <si>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</si>
  <si>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</si>
  <si>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</si>
  <si>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</si>
  <si>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</si>
  <si>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</si>
  <si>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</si>
  <si>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</si>
  <si>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</si>
  <si>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</si>
  <si>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</si>
  <si>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</si>
  <si>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</si>
  <si>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</si>
  <si>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</si>
  <si>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</si>
  <si>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</si>
  <si>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</si>
  <si>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</si>
  <si>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</si>
  <si>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</si>
  <si>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</si>
  <si>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</si>
  <si>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</si>
  <si>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</si>
  <si>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</si>
  <si>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</si>
  <si>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</si>
  <si>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</si>
  <si>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</si>
  <si>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</si>
  <si>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</si>
  <si>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</si>
  <si>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</si>
  <si>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</si>
  <si>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</si>
  <si>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</si>
  <si>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</si>
  <si>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</si>
  <si>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</si>
  <si>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</si>
  <si>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</si>
  <si>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</si>
  <si>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</si>
  <si>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</si>
  <si>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</si>
  <si>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</si>
  <si>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</si>
  <si>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</si>
  <si>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</si>
  <si>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</si>
  <si>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</si>
  <si>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</si>
  <si>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</si>
  <si>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</si>
  <si>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</si>
  <si>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</si>
  <si>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</si>
  <si>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</si>
  <si>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</si>
  <si>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</si>
  <si>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</si>
  <si>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</si>
  <si>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</si>
  <si>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</si>
  <si>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</si>
  <si>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</si>
  <si>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</si>
  <si>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</si>
  <si>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</si>
  <si>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</si>
  <si>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</si>
  <si>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t>
  </si>
  <si>
    <t>Security Deposit Amount</t>
  </si>
  <si>
    <t xml:space="preserve">              /             /</t>
  </si>
  <si>
    <t>Landlord Signature</t>
  </si>
  <si>
    <t>/</t>
  </si>
  <si>
    <t>Landlord Address:</t>
  </si>
  <si>
    <t>Landlord Phone Number:</t>
  </si>
  <si>
    <t>(</t>
  </si>
  <si>
    <t>)</t>
  </si>
  <si>
    <t>Landlord Fax Number:</t>
  </si>
  <si>
    <t>Referring Agency Information</t>
  </si>
  <si>
    <t>Case Manager:</t>
  </si>
  <si>
    <t>Phone Number:</t>
  </si>
  <si>
    <t>Referring Agency:</t>
  </si>
  <si>
    <t>Landlord Information</t>
  </si>
  <si>
    <t>Client/Tenant Information</t>
  </si>
  <si>
    <t xml:space="preserve">Case Manager  </t>
  </si>
  <si>
    <t>____ No</t>
  </si>
  <si>
    <t>____ Yes</t>
  </si>
  <si>
    <t>Landlord Email:</t>
  </si>
  <si>
    <t>___________________________@______________________</t>
  </si>
  <si>
    <t>Yes</t>
  </si>
  <si>
    <t>No</t>
  </si>
  <si>
    <t xml:space="preserve">Phone Number   </t>
  </si>
  <si>
    <t>9 People</t>
  </si>
  <si>
    <t>10 People</t>
  </si>
  <si>
    <t>Monthly Income</t>
  </si>
  <si>
    <t>Past 30 days income</t>
  </si>
  <si>
    <t>Future 30 days Income</t>
  </si>
  <si>
    <t>Client Signature</t>
  </si>
  <si>
    <t>Case Manager Signature</t>
  </si>
  <si>
    <t>CSP#:</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</si>
  <si>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</si>
  <si>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</si>
  <si>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</si>
  <si>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</si>
  <si>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</si>
  <si>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Is the housing clean and sanitary?</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</si>
  <si>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</si>
  <si>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</si>
  <si>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</si>
  <si>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</si>
  <si>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</si>
  <si>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</si>
  <si>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</si>
  <si>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</si>
  <si>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r>
      <t xml:space="preserve">Leaseholder Names              </t>
    </r>
    <r>
      <rPr>
        <b/>
        <sz val="9"/>
        <rFont val="HelveticaNeueLT Pro 45 Lt"/>
        <family val="2"/>
      </rPr>
      <t xml:space="preserve">List all leaseholders                         </t>
    </r>
    <r>
      <rPr>
        <b/>
        <sz val="8"/>
        <rFont val="HelveticaNeueLT Pro 45 Lt"/>
        <family val="2"/>
      </rPr>
      <t>Must be completed by landlord only</t>
    </r>
  </si>
  <si>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</si>
  <si>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</si>
  <si>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</si>
  <si>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</si>
  <si>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</si>
  <si>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</si>
  <si>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</si>
  <si>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</si>
  <si>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</si>
  <si>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_____CSP Entry Record printout or letter from provider if not CSP participant</t>
  </si>
  <si>
    <t>(1) Client has no income</t>
  </si>
  <si>
    <t>Landlord (per W9)</t>
  </si>
  <si>
    <t xml:space="preserve">Other Assistance </t>
  </si>
  <si>
    <r>
      <t xml:space="preserve">AMI - must be </t>
    </r>
    <r>
      <rPr>
        <u/>
        <sz val="11"/>
        <color indexed="8"/>
        <rFont val="HelveticaNeueLT Pro 45 Lt"/>
        <family val="2"/>
      </rPr>
      <t>less than</t>
    </r>
    <r>
      <rPr>
        <sz val="11"/>
        <color indexed="8"/>
        <rFont val="HelveticaNeueLT Pro 45 Lt"/>
        <family val="2"/>
      </rPr>
      <t xml:space="preserve"> 35%</t>
    </r>
  </si>
  <si>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</si>
  <si>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</si>
  <si>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</si>
  <si>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</si>
  <si>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</si>
  <si>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</si>
  <si>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</si>
  <si>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</si>
  <si>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t>Monthly Rent Amount</t>
    </r>
    <r>
      <rPr>
        <sz val="11"/>
        <rFont val="HelveticaNeueLT Pro 45 Lt"/>
        <family val="2"/>
      </rPr>
      <t xml:space="preserve">                                               (include utility payments due with rent)</t>
    </r>
  </si>
  <si>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</si>
  <si>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</si>
  <si>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</si>
  <si>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</si>
  <si>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</si>
  <si>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</si>
  <si>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</si>
  <si>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</si>
  <si>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</si>
  <si>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</si>
  <si>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</si>
  <si>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</si>
  <si>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</si>
  <si>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</si>
  <si>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</si>
  <si>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</si>
  <si>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</si>
  <si>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</si>
  <si>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</si>
  <si>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</si>
  <si>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</si>
  <si>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</si>
  <si>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</si>
  <si>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</si>
  <si>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</si>
  <si>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</si>
  <si>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</si>
  <si>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</si>
  <si>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</si>
  <si>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</si>
  <si>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</si>
  <si>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Source:  ________________________________       Amount:  $______________     Frequency:  _____________</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</si>
  <si>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</si>
  <si>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</si>
  <si>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</si>
  <si>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</si>
  <si>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</si>
  <si>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</si>
  <si>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</si>
  <si>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</si>
  <si>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</si>
  <si>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Is this an additional funding request?</t>
  </si>
  <si>
    <t>Email</t>
  </si>
  <si>
    <t>Landlord's Email if LOG requested</t>
  </si>
  <si>
    <t>Additional Funds Request/Checklist and Staff Certification</t>
  </si>
  <si>
    <t>100% AMI</t>
  </si>
  <si>
    <t xml:space="preserve">    Median Income</t>
  </si>
  <si>
    <t>_____CSP Entry/Exit Record printout or letter from provider if not CSP participant</t>
  </si>
  <si>
    <t>(2) Unable to obtain 3rd Party Verification of Income</t>
  </si>
  <si>
    <t>Select if Applicable:</t>
  </si>
  <si>
    <t>Monthly Housing Costs</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</si>
  <si>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</si>
  <si>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</si>
  <si>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</si>
  <si>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</si>
  <si>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</si>
  <si>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</si>
  <si>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</si>
  <si>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</si>
  <si>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</si>
  <si>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</si>
  <si>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</si>
  <si>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</si>
  <si>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r>
      <rPr>
        <b/>
        <sz val="11"/>
        <rFont val="HelveticaNeueLT Pro 45 Lt"/>
        <family val="2"/>
      </rPr>
      <t>Request Justification</t>
    </r>
    <r>
      <rPr>
        <sz val="11"/>
        <rFont val="HelveticaNeueLT Pro 45 Lt"/>
        <family val="2"/>
      </rPr>
      <t xml:space="preserve">:  </t>
    </r>
  </si>
  <si>
    <t>_________ Months</t>
  </si>
  <si>
    <t>City:</t>
  </si>
  <si>
    <t>Zip:</t>
  </si>
  <si>
    <t>Term of Lease</t>
  </si>
  <si>
    <t>Is tenant responsible for gas for the unit?</t>
  </si>
  <si>
    <t>Is tenant responsible for electric for the unit?</t>
  </si>
  <si>
    <t>Is tenant responsible for water for the unit?</t>
  </si>
  <si>
    <t>Prorated/Past Due Rent (if applicable)</t>
  </si>
  <si>
    <t>Move-In Date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</si>
  <si>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</si>
  <si>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</si>
  <si>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</si>
  <si>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</si>
  <si>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_____W-9 and Property Management Agreement if applicable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</si>
  <si>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</si>
  <si>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</si>
  <si>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</si>
  <si>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</si>
  <si>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</si>
  <si>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</si>
  <si>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6th</t>
  </si>
  <si>
    <t>LSS - FM Faith on 8th</t>
  </si>
  <si>
    <t>LSS - FM Nancy's Place</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</si>
  <si>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</si>
  <si>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</si>
  <si>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</si>
  <si>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</si>
  <si>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</si>
  <si>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</si>
  <si>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</si>
  <si>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</si>
  <si>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</si>
  <si>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</si>
  <si>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</si>
  <si>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</si>
  <si>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</si>
  <si>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</si>
  <si>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</si>
  <si>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</si>
  <si>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</si>
  <si>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</si>
  <si>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</si>
  <si>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</si>
  <si>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</si>
  <si>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</si>
  <si>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</si>
  <si>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</si>
  <si>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Move-in Costs</t>
  </si>
  <si>
    <t>DCA Request Amount</t>
  </si>
  <si>
    <t xml:space="preserve">Please provide a breakdown of the amount the client needs to move in/sustain housing, their contribution amount and what other resources they were able to access.  The difference of the total move-in/sustainability costs, the client’s contribution and other resources, should equal the amount of the DCA request. </t>
  </si>
  <si>
    <t>Other HH Adult:_____________________     Signature: ________________________  Date: _________</t>
  </si>
  <si>
    <t>Other HHH Adult:_____________________     Signature: ________________________  Date: _________</t>
  </si>
  <si>
    <t>Other HH Adult:______________________     Signature: ________________________  Date: _________</t>
  </si>
  <si>
    <t xml:space="preserve">                     Print Name                                                                                                                                             </t>
  </si>
  <si>
    <t>Applicant: __________________________     Signature: _________________________  Date: _________</t>
  </si>
  <si>
    <t xml:space="preserve">                                Print Name                                                                                                                            </t>
  </si>
  <si>
    <t xml:space="preserve">                                Print Name                                                                                                                           </t>
  </si>
  <si>
    <t xml:space="preserve">                                   Print Name                                                                                                                               </t>
  </si>
  <si>
    <t>In signing below, I certify all information in this request is complete, accurate and appropriate.</t>
  </si>
  <si>
    <t>Monthly Rent</t>
  </si>
  <si>
    <t>YMCA - RRH</t>
  </si>
  <si>
    <t>_____Unit Checklist or Inspection Report for Rapid Re-Housing clients</t>
  </si>
  <si>
    <r>
      <t xml:space="preserve">If client received income while in program/shelter and used funds for expenses </t>
    </r>
    <r>
      <rPr>
        <b/>
        <sz val="11"/>
        <rFont val="HelveticaNeueLT Pro 45 Lt"/>
        <family val="2"/>
      </rPr>
      <t>other than housing costs</t>
    </r>
    <r>
      <rPr>
        <sz val="11"/>
        <rFont val="HelveticaNeueLT Pro 45 Lt"/>
        <family val="2"/>
      </rPr>
      <t xml:space="preserve">, please describe below.  Also, if the DCA request amount is greater than the program average or maximum allowable amount listed on the Household Budget, please explain why additional assistance is being requested. </t>
    </r>
  </si>
  <si>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</si>
  <si>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</si>
  <si>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</si>
  <si>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</si>
  <si>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Dwelling Unit</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</si>
  <si>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</si>
  <si>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</si>
  <si>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</si>
  <si>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</si>
  <si>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</si>
  <si>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</si>
  <si>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</si>
  <si>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</si>
  <si>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</si>
  <si>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</si>
  <si>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</si>
  <si>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</si>
  <si>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</si>
  <si>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</si>
  <si>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</si>
  <si>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</si>
  <si>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</si>
  <si>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</si>
  <si>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</si>
  <si>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</si>
  <si>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</si>
  <si>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</si>
  <si>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</si>
  <si>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</si>
  <si>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</si>
  <si>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</si>
  <si>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</si>
  <si>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Family System Only:</t>
  </si>
  <si>
    <t>2nd Month Rent Assistance</t>
  </si>
  <si>
    <t>3rd Month Rent Assistance</t>
  </si>
  <si>
    <t>4th Month Rent Assistance</t>
  </si>
  <si>
    <t>5th Month Rent Assistance</t>
  </si>
  <si>
    <t>6th Month Rent Assistance</t>
  </si>
  <si>
    <t xml:space="preserve">  (includes current month's rent and utility costs)</t>
  </si>
  <si>
    <t xml:space="preserve"> (includes electric, gas and security deposits, as well as last month's rent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</si>
</sst>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6"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b/>
      <sz val="9"/>
      <name val="HelveticaNeueLT Pro 45 Lt"/>
      <family val="2"/>
    </font>
    <font>
      <sz val="10.5"/>
      <name val="HelveticaNeueLT Pro 45 Lt"/>
      <family val="2"/>
    </font>
    <font>
      <sz val="10"/>
      <name val="Arial"/>
      <family val="2"/>
    </font>
    <font>
      <u/>
      <sz val="11"/>
      <color indexed="8"/>
      <name val="HelveticaNeueLT Pro 45 Lt"/>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4"/>
      <name val="HelveticaNeueLT Pro 45 Lt"/>
      <family val="2"/>
    </font>
    <font>
      <b/>
      <sz val="11"/>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cellStyleXfs>
  <cellXfs count="583">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0" fillId="0" borderId="0" xfId="0" applyBorder="1" applyAlignment="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0" fontId="16" fillId="0" borderId="0" xfId="0" applyFont="1" applyAlignment="1"/>
    <xf numFmtId="164" fontId="16" fillId="0" borderId="0" xfId="0" applyNumberFormat="1" applyFont="1" applyAlignment="1">
      <alignment horizontal="center"/>
    </xf>
    <xf numFmtId="0" fontId="25" fillId="0" borderId="0" xfId="0" applyFont="1" applyFill="1" applyAlignment="1">
      <alignment horizontal="right"/>
    </xf>
    <xf numFmtId="0" fontId="26" fillId="0" borderId="0" xfId="0" applyFont="1" applyFill="1" applyAlignment="1"/>
    <xf numFmtId="0" fontId="26" fillId="0" borderId="0" xfId="0" applyFont="1" applyFill="1" applyBorder="1" applyAlignment="1"/>
    <xf numFmtId="164" fontId="16" fillId="0" borderId="0" xfId="0" applyNumberFormat="1" applyFont="1" applyBorder="1" applyAlignment="1">
      <alignment horizontal="center"/>
    </xf>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164" fontId="6" fillId="0" borderId="2" xfId="0" applyNumberFormat="1" applyFont="1" applyFill="1" applyBorder="1" applyProtection="1">
      <protection locked="0"/>
    </xf>
    <xf numFmtId="0" fontId="13" fillId="0" borderId="0" xfId="0" applyFont="1" applyFill="1" applyProtection="1"/>
    <xf numFmtId="164" fontId="6" fillId="0" borderId="4" xfId="0" applyNumberFormat="1" applyFont="1" applyFill="1" applyBorder="1" applyProtection="1"/>
    <xf numFmtId="164" fontId="6" fillId="0" borderId="5" xfId="0" applyNumberFormat="1" applyFont="1" applyFill="1" applyBorder="1" applyProtection="1">
      <protection locked="0"/>
    </xf>
    <xf numFmtId="0" fontId="6" fillId="0" borderId="0" xfId="0" applyFont="1" applyFill="1" applyAlignment="1"/>
    <xf numFmtId="0" fontId="14" fillId="0" borderId="0" xfId="0" applyFont="1" applyFill="1" applyAlignment="1">
      <alignment wrapText="1"/>
    </xf>
    <xf numFmtId="164" fontId="6" fillId="0" borderId="3" xfId="0" applyNumberFormat="1" applyFont="1" applyFill="1" applyBorder="1" applyProtection="1">
      <protection locked="0"/>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11" fillId="0" borderId="0" xfId="0" applyFont="1" applyProtection="1">
      <protection locked="0"/>
    </xf>
    <xf numFmtId="0" fontId="11" fillId="0" borderId="0" xfId="0" applyFont="1" applyAlignment="1" applyProtection="1">
      <protection locked="0"/>
    </xf>
    <xf numFmtId="0" fontId="11" fillId="0" borderId="0" xfId="0" applyFont="1" applyBorder="1" applyAlignment="1" applyProtection="1">
      <protection locked="0"/>
    </xf>
    <xf numFmtId="0" fontId="6" fillId="0" borderId="0" xfId="0" applyFont="1" applyAlignment="1" applyProtection="1">
      <protection locked="0"/>
    </xf>
    <xf numFmtId="0" fontId="0" fillId="0" borderId="0" xfId="0" applyAlignment="1" applyProtection="1">
      <protection locked="0"/>
    </xf>
    <xf numFmtId="0" fontId="16" fillId="0" borderId="0" xfId="0" applyFont="1" applyBorder="1" applyAlignment="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21" xfId="3" applyFont="1" applyBorder="1" applyAlignment="1">
      <alignment vertical="center"/>
    </xf>
    <xf numFmtId="0" fontId="16" fillId="0" borderId="4" xfId="3" applyFont="1" applyBorder="1" applyAlignment="1">
      <alignment vertical="center"/>
    </xf>
    <xf numFmtId="0" fontId="16" fillId="0" borderId="22"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6" fillId="0" borderId="15" xfId="0" applyFont="1" applyBorder="1" applyProtection="1"/>
    <xf numFmtId="0" fontId="16" fillId="0" borderId="0" xfId="0" applyFont="1" applyBorder="1" applyProtection="1"/>
    <xf numFmtId="0" fontId="16" fillId="0" borderId="16" xfId="0" applyFont="1" applyBorder="1" applyProtection="1"/>
    <xf numFmtId="0" fontId="16" fillId="0" borderId="17" xfId="0" applyFont="1" applyBorder="1" applyProtection="1"/>
    <xf numFmtId="0" fontId="16" fillId="0" borderId="14" xfId="0" applyFont="1" applyBorder="1" applyProtection="1"/>
    <xf numFmtId="0" fontId="16" fillId="0" borderId="18" xfId="0" applyFont="1" applyBorder="1" applyProtection="1"/>
    <xf numFmtId="0" fontId="16" fillId="0" borderId="0" xfId="0" applyFont="1" applyProtection="1"/>
    <xf numFmtId="0" fontId="17" fillId="0" borderId="0" xfId="0" applyFont="1" applyFill="1" applyProtection="1"/>
    <xf numFmtId="0" fontId="11" fillId="0" borderId="0" xfId="0" applyFont="1" applyBorder="1" applyAlignment="1" applyProtection="1"/>
    <xf numFmtId="0" fontId="11" fillId="0" borderId="0" xfId="0" applyFont="1" applyFill="1" applyBorder="1" applyAlignment="1" applyProtection="1"/>
    <xf numFmtId="0" fontId="16" fillId="0" borderId="0" xfId="0" applyFont="1" applyBorder="1" applyAlignment="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8" fillId="0" borderId="0" xfId="0" applyFont="1" applyProtection="1">
      <protection locked="0"/>
    </xf>
    <xf numFmtId="0" fontId="49" fillId="0" borderId="0" xfId="0" applyFont="1" applyFill="1" applyAlignment="1" applyProtection="1">
      <alignment horizontal="center"/>
      <protection locked="0"/>
    </xf>
    <xf numFmtId="0" fontId="48"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8"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7" fillId="0" borderId="0" xfId="0" applyFont="1" applyBorder="1" applyAlignment="1" applyProtection="1"/>
    <xf numFmtId="0" fontId="10" fillId="6" borderId="13" xfId="0" applyFont="1" applyFill="1" applyBorder="1" applyProtection="1">
      <protection locked="0"/>
    </xf>
    <xf numFmtId="0" fontId="10" fillId="6" borderId="26"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0" fontId="16" fillId="0" borderId="0" xfId="3" applyFont="1" applyBorder="1" applyAlignment="1" applyProtection="1">
      <alignment horizontal="right" vertical="center"/>
      <protection locked="0"/>
    </xf>
    <xf numFmtId="0" fontId="16" fillId="0" borderId="0" xfId="3" applyFont="1" applyBorder="1" applyAlignment="1" applyProtection="1">
      <alignment horizontal="center" vertical="center"/>
      <protection locked="0"/>
    </xf>
    <xf numFmtId="0" fontId="7" fillId="0" borderId="0" xfId="3" applyFont="1" applyBorder="1" applyAlignment="1" applyProtection="1">
      <alignment horizontal="center" vertical="center"/>
      <protection locked="0"/>
    </xf>
    <xf numFmtId="0" fontId="48" fillId="0" borderId="0" xfId="3" applyFont="1" applyProtection="1">
      <protection locked="0"/>
    </xf>
    <xf numFmtId="0" fontId="47" fillId="6" borderId="0" xfId="3" applyFont="1" applyFill="1" applyAlignment="1" applyProtection="1">
      <alignment horizontal="center"/>
      <protection locked="0"/>
    </xf>
    <xf numFmtId="0" fontId="5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48" fillId="0" borderId="0" xfId="3" applyFont="1" applyFill="1" applyBorder="1" applyProtection="1">
      <protection locked="0"/>
    </xf>
    <xf numFmtId="0" fontId="16" fillId="0" borderId="0" xfId="3" applyFont="1" applyFill="1" applyProtection="1">
      <protection locked="0"/>
    </xf>
    <xf numFmtId="0" fontId="6" fillId="0" borderId="0" xfId="3" applyFont="1" applyFill="1" applyProtection="1">
      <protection locked="0"/>
    </xf>
    <xf numFmtId="0" fontId="16" fillId="4" borderId="0" xfId="3" applyFont="1" applyFill="1" applyProtection="1">
      <protection locked="0"/>
    </xf>
    <xf numFmtId="0" fontId="16" fillId="6" borderId="0" xfId="3" applyFont="1" applyFill="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Alignment="1">
      <alignment horizontal="left" vertical="center" wrapText="1"/>
    </xf>
    <xf numFmtId="0" fontId="6" fillId="0" borderId="0" xfId="0" applyFont="1" applyFill="1" applyAlignment="1">
      <alignment wrapText="1"/>
    </xf>
    <xf numFmtId="0" fontId="6" fillId="0" borderId="0" xfId="0" applyFont="1" applyFill="1" applyProtection="1">
      <protection locked="0"/>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49" fontId="16" fillId="0" borderId="10" xfId="0" applyNumberFormat="1" applyFont="1" applyBorder="1" applyProtection="1"/>
    <xf numFmtId="1" fontId="16" fillId="0" borderId="10" xfId="0" applyNumberFormat="1" applyFont="1" applyBorder="1" applyProtection="1"/>
    <xf numFmtId="0" fontId="27" fillId="6" borderId="0" xfId="0" applyFont="1" applyFill="1" applyAlignment="1" applyProtection="1">
      <protection locked="0"/>
    </xf>
    <xf numFmtId="0" fontId="7" fillId="0" borderId="0" xfId="0" applyFont="1" applyProtection="1">
      <protection locked="0"/>
    </xf>
    <xf numFmtId="1" fontId="16" fillId="0" borderId="10" xfId="0" applyNumberFormat="1" applyFont="1" applyBorder="1" applyAlignment="1" applyProtection="1">
      <alignment horizontal="center"/>
    </xf>
    <xf numFmtId="1" fontId="16" fillId="0" borderId="0" xfId="3" applyNumberFormat="1" applyFont="1" applyProtection="1"/>
    <xf numFmtId="49" fontId="20" fillId="0" borderId="0" xfId="0" applyNumberFormat="1" applyFont="1" applyBorder="1" applyAlignment="1" applyProtection="1">
      <alignment horizontal="center" vertical="center"/>
    </xf>
    <xf numFmtId="1" fontId="20" fillId="0" borderId="0" xfId="0" applyNumberFormat="1" applyFont="1" applyBorder="1" applyAlignment="1" applyProtection="1">
      <alignment horizontal="center" vertical="center"/>
    </xf>
    <xf numFmtId="1" fontId="20" fillId="0" borderId="0" xfId="3" applyNumberFormat="1" applyFont="1" applyAlignment="1" applyProtection="1">
      <alignment horizontal="center"/>
    </xf>
    <xf numFmtId="0" fontId="19" fillId="6" borderId="1" xfId="0" applyFont="1" applyFill="1" applyBorder="1"/>
    <xf numFmtId="0" fontId="55"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5"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5"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5" fillId="6" borderId="1" xfId="0" applyFont="1" applyFill="1" applyBorder="1"/>
    <xf numFmtId="165" fontId="55" fillId="6" borderId="1" xfId="0" applyNumberFormat="1" applyFont="1" applyFill="1" applyBorder="1"/>
    <xf numFmtId="9" fontId="55"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16" fillId="0" borderId="21" xfId="0" applyFont="1" applyBorder="1" applyAlignment="1"/>
    <xf numFmtId="0" fontId="0" fillId="0" borderId="4" xfId="0" applyBorder="1" applyAlignment="1"/>
    <xf numFmtId="0" fontId="0" fillId="0" borderId="22" xfId="0" applyBorder="1" applyAlignment="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Border="1" applyAlignment="1">
      <alignment horizontal="left"/>
    </xf>
    <xf numFmtId="0" fontId="6" fillId="6" borderId="0" xfId="0" applyFont="1" applyFill="1" applyAlignment="1" applyProtection="1">
      <protection locked="0"/>
    </xf>
    <xf numFmtId="0" fontId="6" fillId="6" borderId="0" xfId="0" applyFont="1" applyFill="1" applyProtection="1">
      <protection locked="0"/>
    </xf>
    <xf numFmtId="0" fontId="16" fillId="6" borderId="36" xfId="0" applyFont="1" applyFill="1" applyBorder="1" applyAlignment="1"/>
    <xf numFmtId="0" fontId="16" fillId="6" borderId="37" xfId="0" applyFont="1" applyFill="1" applyBorder="1" applyAlignment="1"/>
    <xf numFmtId="0" fontId="16" fillId="6" borderId="38" xfId="0" applyFont="1" applyFill="1" applyBorder="1" applyAlignment="1"/>
    <xf numFmtId="164" fontId="6" fillId="0" borderId="1" xfId="0" applyNumberFormat="1" applyFont="1" applyFill="1" applyBorder="1" applyProtection="1"/>
    <xf numFmtId="0" fontId="10" fillId="6" borderId="41" xfId="0" applyFont="1" applyFill="1" applyBorder="1" applyProtection="1">
      <protection locked="0"/>
    </xf>
    <xf numFmtId="0" fontId="10" fillId="6" borderId="42" xfId="0" applyFont="1" applyFill="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1" fillId="0" borderId="0" xfId="3" applyFont="1" applyAlignment="1" applyProtection="1">
      <alignment horizontal="right"/>
      <protection locked="0"/>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6" fillId="0" borderId="0" xfId="3" applyFont="1" applyProtection="1"/>
    <xf numFmtId="0" fontId="11" fillId="0" borderId="0" xfId="3" quotePrefix="1" applyFont="1" applyAlignment="1" applyProtection="1">
      <alignment horizontal="right"/>
      <protection locked="0"/>
    </xf>
    <xf numFmtId="0" fontId="16" fillId="0" borderId="0" xfId="3" applyFont="1" applyBorder="1" applyProtection="1"/>
    <xf numFmtId="0" fontId="42" fillId="0" borderId="0" xfId="3" applyFont="1" applyProtection="1">
      <protection locked="0"/>
    </xf>
    <xf numFmtId="0" fontId="7" fillId="0" borderId="0" xfId="3" applyFont="1" applyAlignment="1" applyProtection="1">
      <alignment horizontal="left"/>
      <protection locked="0"/>
    </xf>
    <xf numFmtId="172" fontId="5" fillId="0" borderId="1" xfId="0" applyNumberFormat="1" applyFont="1" applyFill="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21"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22"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22"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10" xfId="0" applyFont="1" applyFill="1" applyBorder="1" applyAlignment="1" applyProtection="1">
      <alignment horizontal="left" wrapText="1"/>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6" fillId="0" borderId="0" xfId="0" applyFont="1" applyFill="1" applyBorder="1" applyAlignment="1" applyProtection="1">
      <protection locked="0"/>
    </xf>
    <xf numFmtId="0" fontId="1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7"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21"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0" fontId="6" fillId="0" borderId="22" xfId="0" applyFont="1" applyFill="1" applyBorder="1" applyAlignment="1" applyProtection="1">
      <alignment horizontal="left"/>
      <protection locked="0"/>
    </xf>
    <xf numFmtId="167" fontId="6" fillId="0" borderId="21" xfId="0" applyNumberFormat="1" applyFont="1" applyFill="1" applyBorder="1" applyAlignment="1" applyProtection="1">
      <alignment horizontal="left"/>
      <protection locked="0"/>
    </xf>
    <xf numFmtId="167" fontId="6" fillId="0" borderId="22" xfId="0" applyNumberFormat="1" applyFont="1" applyFill="1" applyBorder="1" applyAlignment="1" applyProtection="1">
      <alignment horizontal="left"/>
      <protection locked="0"/>
    </xf>
    <xf numFmtId="168" fontId="6" fillId="0" borderId="21" xfId="0" applyNumberFormat="1" applyFont="1" applyFill="1" applyBorder="1" applyAlignment="1" applyProtection="1">
      <alignment horizontal="left"/>
      <protection locked="0"/>
    </xf>
    <xf numFmtId="168" fontId="6" fillId="0" borderId="22" xfId="0" applyNumberFormat="1" applyFont="1" applyFill="1"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6" fillId="0" borderId="21" xfId="0" applyFont="1" applyFill="1" applyBorder="1" applyAlignment="1" applyProtection="1">
      <alignment horizontal="center"/>
      <protection locked="0"/>
    </xf>
    <xf numFmtId="0" fontId="0" fillId="0" borderId="4" xfId="0" applyBorder="1" applyAlignment="1" applyProtection="1">
      <protection locked="0"/>
    </xf>
    <xf numFmtId="0" fontId="0" fillId="0" borderId="22" xfId="0" applyBorder="1" applyAlignment="1" applyProtection="1">
      <protection locked="0"/>
    </xf>
    <xf numFmtId="0" fontId="6" fillId="0" borderId="0" xfId="0" applyFont="1" applyFill="1" applyBorder="1" applyAlignment="1">
      <alignment horizontal="left"/>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0" fillId="0" borderId="10" xfId="0" applyBorder="1" applyAlignment="1">
      <alignment horizontal="center"/>
    </xf>
    <xf numFmtId="0" fontId="45"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7"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5"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49" fontId="20" fillId="0" borderId="0" xfId="3" applyNumberFormat="1" applyFont="1" applyBorder="1" applyAlignment="1" applyProtection="1">
      <alignment horizontal="left"/>
    </xf>
    <xf numFmtId="0" fontId="20" fillId="0" borderId="0" xfId="3" applyFont="1" applyBorder="1" applyAlignment="1" applyProtection="1">
      <alignment horizontal="left"/>
    </xf>
    <xf numFmtId="0" fontId="16" fillId="0" borderId="0" xfId="3" applyFont="1" applyBorder="1" applyAlignment="1" applyProtection="1">
      <alignment horizontal="left" vertical="center"/>
      <protection locked="0"/>
    </xf>
    <xf numFmtId="0" fontId="47" fillId="6" borderId="0" xfId="3" applyFont="1" applyFill="1" applyAlignment="1" applyProtection="1">
      <alignment horizontal="center"/>
      <protection locked="0"/>
    </xf>
    <xf numFmtId="0" fontId="5" fillId="0" borderId="0" xfId="0" applyFont="1" applyFill="1" applyAlignment="1" applyProtection="1">
      <alignment horizontal="left"/>
      <protection locked="0"/>
    </xf>
    <xf numFmtId="49" fontId="6" fillId="0" borderId="23" xfId="0" applyNumberFormat="1" applyFont="1" applyFill="1" applyBorder="1" applyAlignment="1" applyProtection="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21" xfId="3" applyNumberFormat="1" applyFont="1" applyBorder="1" applyAlignment="1">
      <alignment horizontal="center"/>
    </xf>
    <xf numFmtId="1" fontId="16" fillId="0" borderId="22" xfId="3" applyNumberFormat="1" applyFont="1" applyBorder="1" applyAlignment="1">
      <alignment horizontal="center"/>
    </xf>
    <xf numFmtId="0" fontId="16" fillId="0" borderId="37" xfId="3" applyFont="1" applyBorder="1" applyAlignment="1">
      <alignment horizontal="center"/>
    </xf>
    <xf numFmtId="0" fontId="11" fillId="0" borderId="30" xfId="3" applyFont="1" applyBorder="1" applyAlignment="1"/>
    <xf numFmtId="0" fontId="11" fillId="0" borderId="28" xfId="3" applyFont="1" applyBorder="1" applyAlignment="1"/>
    <xf numFmtId="165" fontId="11" fillId="6" borderId="28" xfId="3" applyNumberFormat="1" applyFont="1" applyFill="1" applyBorder="1" applyAlignment="1" applyProtection="1"/>
    <xf numFmtId="165" fontId="11" fillId="6" borderId="29"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23" xfId="3" applyFont="1" applyBorder="1" applyAlignment="1">
      <alignment horizontal="center" vertical="center" wrapText="1"/>
    </xf>
    <xf numFmtId="0" fontId="2" fillId="0" borderId="24" xfId="3" applyBorder="1" applyAlignment="1">
      <alignment horizontal="center" vertical="center" wrapText="1"/>
    </xf>
    <xf numFmtId="0" fontId="2" fillId="0" borderId="25"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8" xfId="3" applyNumberFormat="1" applyFont="1" applyFill="1" applyBorder="1" applyAlignment="1" applyProtection="1">
      <alignment horizontal="center"/>
    </xf>
    <xf numFmtId="165" fontId="11" fillId="5" borderId="29"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23" xfId="3" applyFont="1" applyBorder="1" applyAlignment="1">
      <alignment horizontal="center"/>
    </xf>
    <xf numFmtId="0" fontId="10" fillId="0" borderId="24" xfId="3" applyFont="1" applyBorder="1" applyAlignment="1">
      <alignment horizontal="center"/>
    </xf>
    <xf numFmtId="0" fontId="10" fillId="0" borderId="25" xfId="3" applyFont="1" applyBorder="1" applyAlignment="1">
      <alignment horizontal="center"/>
    </xf>
    <xf numFmtId="1" fontId="35" fillId="0" borderId="6" xfId="3" applyNumberFormat="1" applyFont="1" applyBorder="1" applyAlignment="1" applyProtection="1">
      <alignment horizontal="center"/>
    </xf>
    <xf numFmtId="165" fontId="11" fillId="5" borderId="23" xfId="3" applyNumberFormat="1" applyFont="1" applyFill="1" applyBorder="1" applyAlignment="1" applyProtection="1">
      <alignment horizontal="center"/>
    </xf>
    <xf numFmtId="165" fontId="11" fillId="5" borderId="25" xfId="3" applyNumberFormat="1" applyFont="1" applyFill="1" applyBorder="1" applyAlignment="1" applyProtection="1">
      <alignment horizontal="center"/>
    </xf>
    <xf numFmtId="0" fontId="16" fillId="0" borderId="21" xfId="3" applyFont="1" applyBorder="1" applyAlignment="1">
      <alignment wrapText="1"/>
    </xf>
    <xf numFmtId="0" fontId="16" fillId="0" borderId="4" xfId="3" applyFont="1" applyBorder="1" applyAlignment="1">
      <alignment wrapText="1"/>
    </xf>
    <xf numFmtId="0" fontId="16" fillId="0" borderId="22" xfId="3" applyFont="1" applyBorder="1" applyAlignment="1">
      <alignment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24" xfId="3" applyFont="1" applyBorder="1" applyAlignment="1">
      <alignment horizontal="center"/>
    </xf>
    <xf numFmtId="0" fontId="11" fillId="0" borderId="25"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6" fillId="6" borderId="21" xfId="0" applyFont="1" applyFill="1" applyBorder="1" applyAlignment="1" applyProtection="1">
      <alignment vertical="top" wrapText="1"/>
      <protection locked="0"/>
    </xf>
    <xf numFmtId="0" fontId="0" fillId="0" borderId="4" xfId="0" applyBorder="1" applyAlignment="1">
      <alignment vertical="top" wrapText="1"/>
    </xf>
    <xf numFmtId="0" fontId="0" fillId="0" borderId="22" xfId="0" applyBorder="1" applyAlignment="1">
      <alignment vertical="top" wrapText="1"/>
    </xf>
    <xf numFmtId="0" fontId="6" fillId="0" borderId="0" xfId="0" applyFont="1" applyAlignment="1" applyProtection="1">
      <alignment wrapText="1"/>
      <protection locked="0"/>
    </xf>
    <xf numFmtId="1" fontId="16" fillId="0" borderId="21" xfId="0" applyNumberFormat="1" applyFont="1" applyBorder="1" applyAlignment="1" applyProtection="1">
      <alignment horizontal="center"/>
    </xf>
    <xf numFmtId="1" fontId="16" fillId="0" borderId="22"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6" xfId="0" applyFont="1" applyFill="1" applyBorder="1" applyAlignment="1" applyProtection="1">
      <alignment vertical="top" wrapText="1"/>
      <protection locked="0"/>
    </xf>
    <xf numFmtId="0" fontId="6" fillId="0" borderId="0" xfId="0" applyFont="1" applyAlignment="1" applyProtection="1">
      <protection locked="0"/>
    </xf>
    <xf numFmtId="0" fontId="5" fillId="6" borderId="40" xfId="0" applyFont="1" applyFill="1" applyBorder="1" applyAlignment="1" applyProtection="1">
      <protection locked="0"/>
    </xf>
    <xf numFmtId="0" fontId="5" fillId="6" borderId="41"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21" xfId="3" applyNumberFormat="1" applyFont="1" applyBorder="1" applyAlignment="1" applyProtection="1">
      <alignment horizontal="center"/>
    </xf>
    <xf numFmtId="1" fontId="16" fillId="0" borderId="22"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51" fillId="4" borderId="0" xfId="3" applyFont="1" applyFill="1" applyAlignment="1" applyProtection="1">
      <protection locked="0"/>
    </xf>
    <xf numFmtId="0" fontId="52" fillId="4" borderId="0" xfId="3" applyFont="1" applyFill="1" applyAlignment="1" applyProtection="1">
      <protection locked="0"/>
    </xf>
    <xf numFmtId="0" fontId="16" fillId="0" borderId="0" xfId="3" applyFont="1" applyAlignment="1" applyProtection="1">
      <alignment wrapText="1"/>
      <protection locked="0"/>
    </xf>
    <xf numFmtId="0" fontId="46" fillId="0" borderId="0" xfId="3" applyFont="1" applyAlignment="1" applyProtection="1">
      <alignment wrapText="1"/>
      <protection locked="0"/>
    </xf>
    <xf numFmtId="0" fontId="6" fillId="0" borderId="1" xfId="0" applyFont="1" applyFill="1" applyBorder="1" applyAlignment="1" applyProtection="1">
      <alignment horizontal="center" wrapText="1"/>
      <protection locked="0"/>
    </xf>
    <xf numFmtId="0" fontId="20" fillId="0" borderId="1"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0" xfId="0" applyFont="1" applyFill="1" applyAlignment="1">
      <alignment horizontal="right"/>
    </xf>
    <xf numFmtId="0" fontId="6" fillId="0" borderId="26" xfId="0" applyFont="1" applyFill="1" applyBorder="1" applyAlignment="1">
      <alignment horizontal="right"/>
    </xf>
    <xf numFmtId="0" fontId="16" fillId="0" borderId="0" xfId="0" applyFont="1" applyFill="1" applyAlignment="1">
      <alignment horizontal="left" vertical="center" wrapText="1"/>
    </xf>
    <xf numFmtId="0" fontId="6" fillId="0" borderId="13" xfId="0" applyFont="1" applyFill="1" applyBorder="1" applyAlignment="1">
      <alignment horizontal="left"/>
    </xf>
    <xf numFmtId="0" fontId="6" fillId="0" borderId="0" xfId="0" applyFont="1" applyFill="1" applyAlignment="1">
      <alignment horizontal="left"/>
    </xf>
    <xf numFmtId="0" fontId="6" fillId="0" borderId="0" xfId="0" applyFont="1" applyFill="1" applyBorder="1" applyAlignment="1">
      <alignment horizontal="left"/>
    </xf>
    <xf numFmtId="0" fontId="6" fillId="0" borderId="13" xfId="0" applyFont="1" applyFill="1" applyBorder="1" applyAlignment="1">
      <alignment horizontal="center" wrapText="1"/>
    </xf>
    <xf numFmtId="0" fontId="6" fillId="0" borderId="0" xfId="0" applyFont="1" applyFill="1" applyBorder="1" applyAlignment="1">
      <alignment horizontal="center" wrapText="1"/>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left" wrapText="1"/>
    </xf>
    <xf numFmtId="0" fontId="6" fillId="0" borderId="0" xfId="0" applyFont="1" applyFill="1" applyAlignment="1">
      <alignment horizontal="center" wrapText="1"/>
    </xf>
    <xf numFmtId="0" fontId="6" fillId="0" borderId="26" xfId="0" applyFont="1" applyFill="1" applyBorder="1" applyAlignment="1">
      <alignment horizontal="center"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3" fillId="0" borderId="0" xfId="0" applyFont="1" applyFill="1" applyAlignment="1">
      <alignment horizontal="center" wrapText="1"/>
    </xf>
    <xf numFmtId="0" fontId="16" fillId="0" borderId="0" xfId="0" applyFont="1" applyAlignment="1"/>
    <xf numFmtId="1" fontId="16" fillId="0" borderId="21" xfId="0" applyNumberFormat="1" applyFont="1" applyBorder="1" applyAlignment="1">
      <alignment horizontal="center"/>
    </xf>
    <xf numFmtId="1" fontId="16" fillId="0" borderId="22" xfId="0" applyNumberFormat="1" applyFont="1" applyBorder="1" applyAlignment="1">
      <alignment horizontal="center"/>
    </xf>
    <xf numFmtId="0" fontId="16" fillId="0" borderId="21" xfId="0" applyFont="1" applyBorder="1" applyAlignment="1" applyProtection="1">
      <protection locked="0"/>
    </xf>
    <xf numFmtId="0" fontId="16" fillId="0" borderId="4" xfId="0" applyFont="1" applyBorder="1" applyAlignment="1" applyProtection="1">
      <protection locked="0"/>
    </xf>
    <xf numFmtId="0" fontId="16" fillId="0" borderId="22" xfId="0" applyFont="1" applyBorder="1" applyAlignment="1" applyProtection="1">
      <protection locked="0"/>
    </xf>
    <xf numFmtId="3" fontId="6" fillId="0" borderId="21" xfId="0" applyNumberFormat="1" applyFont="1" applyBorder="1" applyAlignment="1" applyProtection="1">
      <alignment horizontal="center"/>
      <protection locked="0"/>
    </xf>
    <xf numFmtId="3" fontId="6" fillId="0" borderId="22" xfId="0" applyNumberFormat="1" applyFont="1" applyBorder="1" applyAlignment="1" applyProtection="1">
      <alignment horizontal="center"/>
      <protection locked="0"/>
    </xf>
    <xf numFmtId="0" fontId="35" fillId="4" borderId="17" xfId="0" applyFont="1" applyFill="1" applyBorder="1" applyAlignment="1">
      <alignment wrapText="1"/>
    </xf>
    <xf numFmtId="0" fontId="35" fillId="4" borderId="14" xfId="0" applyFont="1" applyFill="1" applyBorder="1" applyAlignment="1">
      <alignment wrapText="1"/>
    </xf>
    <xf numFmtId="0" fontId="35" fillId="4" borderId="18" xfId="0" applyFont="1" applyFill="1" applyBorder="1" applyAlignment="1">
      <alignment wrapText="1"/>
    </xf>
    <xf numFmtId="164" fontId="16" fillId="2" borderId="10" xfId="0" applyNumberFormat="1" applyFont="1" applyFill="1" applyBorder="1" applyAlignment="1" applyProtection="1">
      <alignment horizontal="center"/>
    </xf>
    <xf numFmtId="164" fontId="16" fillId="2" borderId="34" xfId="0" applyNumberFormat="1" applyFont="1" applyFill="1" applyBorder="1" applyAlignment="1" applyProtection="1">
      <alignment horizontal="center"/>
    </xf>
    <xf numFmtId="0" fontId="16" fillId="0" borderId="8" xfId="0" applyFont="1" applyBorder="1" applyAlignment="1" applyProtection="1">
      <protection locked="0"/>
    </xf>
    <xf numFmtId="0" fontId="21" fillId="0" borderId="10" xfId="0" applyFont="1" applyBorder="1" applyAlignment="1" applyProtection="1">
      <protection locked="0"/>
    </xf>
    <xf numFmtId="0" fontId="21" fillId="0" borderId="9" xfId="0" applyFont="1" applyBorder="1" applyAlignment="1" applyProtection="1">
      <protection locked="0"/>
    </xf>
    <xf numFmtId="3" fontId="21" fillId="0" borderId="22" xfId="0" applyNumberFormat="1" applyFont="1" applyBorder="1" applyAlignment="1" applyProtection="1">
      <alignment horizontal="center"/>
      <protection locked="0"/>
    </xf>
    <xf numFmtId="0" fontId="16" fillId="0" borderId="1" xfId="0" applyFont="1" applyBorder="1" applyAlignment="1"/>
    <xf numFmtId="165" fontId="6" fillId="0" borderId="1"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50" fillId="3" borderId="31" xfId="0" applyNumberFormat="1" applyFont="1" applyFill="1" applyBorder="1" applyAlignment="1">
      <alignment horizontal="center" wrapText="1"/>
    </xf>
    <xf numFmtId="0" fontId="50" fillId="3" borderId="32"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6" xfId="0" applyFont="1" applyFill="1" applyBorder="1" applyAlignment="1"/>
    <xf numFmtId="165" fontId="6" fillId="0" borderId="23" xfId="0" applyNumberFormat="1" applyFont="1" applyBorder="1" applyAlignment="1">
      <alignment horizontal="center"/>
    </xf>
    <xf numFmtId="165" fontId="6" fillId="0" borderId="24"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165" fontId="5" fillId="0" borderId="11" xfId="0" applyNumberFormat="1" applyFont="1" applyBorder="1" applyAlignment="1">
      <alignment horizontal="center" vertical="center"/>
    </xf>
    <xf numFmtId="165" fontId="21" fillId="0" borderId="27"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9" xfId="0" applyNumberFormat="1" applyFont="1" applyBorder="1" applyAlignment="1">
      <alignment horizontal="center" vertical="center"/>
    </xf>
    <xf numFmtId="165" fontId="50" fillId="3" borderId="32" xfId="0" applyNumberFormat="1" applyFont="1" applyFill="1" applyBorder="1" applyAlignment="1">
      <alignment horizontal="center" vertical="center"/>
    </xf>
    <xf numFmtId="165" fontId="50" fillId="3" borderId="33"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21" xfId="0" applyFont="1" applyBorder="1" applyAlignment="1"/>
    <xf numFmtId="0" fontId="16" fillId="0" borderId="4" xfId="0" applyFont="1" applyBorder="1" applyAlignment="1"/>
    <xf numFmtId="0" fontId="16" fillId="0" borderId="22" xfId="0" applyFont="1" applyBorder="1" applyAlignment="1"/>
    <xf numFmtId="165" fontId="6" fillId="0" borderId="21" xfId="0" applyNumberFormat="1" applyFont="1" applyBorder="1" applyAlignment="1" applyProtection="1">
      <alignment horizontal="center"/>
      <protection locked="0"/>
    </xf>
    <xf numFmtId="165" fontId="6" fillId="0" borderId="22" xfId="0" applyNumberFormat="1" applyFont="1" applyBorder="1" applyAlignment="1" applyProtection="1">
      <alignment horizontal="center"/>
      <protection locked="0"/>
    </xf>
    <xf numFmtId="0" fontId="16" fillId="0" borderId="5" xfId="0" applyFont="1" applyBorder="1" applyAlignment="1"/>
    <xf numFmtId="165" fontId="6" fillId="0" borderId="5" xfId="0" applyNumberFormat="1" applyFont="1" applyBorder="1" applyAlignment="1" applyProtection="1">
      <alignment horizontal="center"/>
    </xf>
    <xf numFmtId="0" fontId="16" fillId="0" borderId="1" xfId="0" applyFont="1" applyFill="1" applyBorder="1" applyAlignment="1">
      <alignment wrapText="1"/>
    </xf>
    <xf numFmtId="165" fontId="6" fillId="6" borderId="1" xfId="0" applyNumberFormat="1" applyFont="1" applyFill="1" applyBorder="1" applyAlignment="1" applyProtection="1">
      <alignment horizontal="center"/>
    </xf>
    <xf numFmtId="165" fontId="6" fillId="6" borderId="36" xfId="0" applyNumberFormat="1" applyFont="1" applyFill="1" applyBorder="1" applyAlignment="1" applyProtection="1">
      <alignment horizontal="center"/>
      <protection locked="0"/>
    </xf>
    <xf numFmtId="165" fontId="6" fillId="6" borderId="38"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16" fillId="0" borderId="8" xfId="0" applyFont="1" applyBorder="1" applyAlignment="1"/>
    <xf numFmtId="0" fontId="0" fillId="0" borderId="10" xfId="0" applyBorder="1" applyAlignment="1"/>
    <xf numFmtId="0" fontId="0" fillId="0" borderId="9" xfId="0" applyBorder="1" applyAlignment="1"/>
    <xf numFmtId="165" fontId="6" fillId="0" borderId="8" xfId="0" applyNumberFormat="1" applyFont="1" applyBorder="1" applyAlignment="1" applyProtection="1">
      <alignment horizontal="center"/>
    </xf>
    <xf numFmtId="0" fontId="0" fillId="0" borderId="9" xfId="0" applyBorder="1" applyAlignment="1" applyProtection="1">
      <alignment horizontal="center"/>
    </xf>
    <xf numFmtId="0" fontId="27" fillId="2" borderId="0" xfId="0" applyFont="1" applyFill="1" applyAlignment="1">
      <alignment horizontal="center"/>
    </xf>
    <xf numFmtId="0" fontId="11" fillId="3" borderId="21" xfId="0" applyFont="1" applyFill="1" applyBorder="1" applyAlignment="1">
      <alignment horizontal="left"/>
    </xf>
    <xf numFmtId="0" fontId="11" fillId="3" borderId="4" xfId="0" applyFont="1" applyFill="1" applyBorder="1" applyAlignment="1">
      <alignment horizontal="left"/>
    </xf>
    <xf numFmtId="0" fontId="11" fillId="3" borderId="22" xfId="0" applyFont="1" applyFill="1" applyBorder="1" applyAlignment="1">
      <alignment horizontal="left"/>
    </xf>
    <xf numFmtId="165" fontId="10" fillId="6" borderId="21" xfId="0" applyNumberFormat="1" applyFont="1" applyFill="1" applyBorder="1" applyAlignment="1" applyProtection="1">
      <alignment horizontal="center"/>
    </xf>
    <xf numFmtId="165" fontId="10" fillId="6" borderId="22" xfId="0" applyNumberFormat="1" applyFont="1" applyFill="1" applyBorder="1" applyAlignment="1" applyProtection="1">
      <alignment horizontal="center"/>
    </xf>
    <xf numFmtId="165" fontId="6" fillId="0" borderId="5" xfId="0" applyNumberFormat="1" applyFont="1" applyBorder="1" applyAlignment="1" applyProtection="1">
      <alignment horizontal="center"/>
      <protection locked="0"/>
    </xf>
    <xf numFmtId="0" fontId="16" fillId="0" borderId="10" xfId="0" applyFont="1" applyBorder="1" applyAlignment="1"/>
    <xf numFmtId="0" fontId="16" fillId="0" borderId="9" xfId="0" applyFont="1" applyBorder="1" applyAlignment="1"/>
    <xf numFmtId="165" fontId="6" fillId="0" borderId="9" xfId="0" applyNumberFormat="1" applyFont="1" applyBorder="1" applyAlignment="1" applyProtection="1">
      <alignment horizontal="center"/>
    </xf>
    <xf numFmtId="0" fontId="0" fillId="0" borderId="4" xfId="0" applyBorder="1" applyAlignment="1"/>
    <xf numFmtId="0" fontId="0" fillId="0" borderId="22" xfId="0" applyBorder="1" applyAlignment="1"/>
    <xf numFmtId="165" fontId="21" fillId="0" borderId="22" xfId="0" applyNumberFormat="1" applyFont="1" applyBorder="1" applyAlignment="1" applyProtection="1">
      <alignment horizontal="center"/>
      <protection locked="0"/>
    </xf>
    <xf numFmtId="0" fontId="16" fillId="6" borderId="36" xfId="0" applyFont="1" applyFill="1" applyBorder="1" applyAlignment="1"/>
    <xf numFmtId="0" fontId="16" fillId="6" borderId="37" xfId="0" applyFont="1" applyFill="1" applyBorder="1" applyAlignment="1"/>
    <xf numFmtId="0" fontId="16" fillId="6" borderId="38" xfId="0" applyFont="1" applyFill="1" applyBorder="1" applyAlignment="1"/>
    <xf numFmtId="0" fontId="0" fillId="6" borderId="37" xfId="0" applyFill="1" applyBorder="1" applyAlignment="1"/>
    <xf numFmtId="0" fontId="0" fillId="6" borderId="38" xfId="0" applyFill="1" applyBorder="1" applyAlignment="1"/>
    <xf numFmtId="0" fontId="16" fillId="0" borderId="36" xfId="0" applyFont="1" applyBorder="1" applyAlignment="1">
      <alignment horizontal="left" wrapText="1"/>
    </xf>
    <xf numFmtId="0" fontId="16" fillId="0" borderId="37" xfId="0" applyFont="1" applyBorder="1" applyAlignment="1">
      <alignment horizontal="left" wrapText="1"/>
    </xf>
    <xf numFmtId="0" fontId="16" fillId="0" borderId="38" xfId="0" applyFont="1" applyBorder="1" applyAlignment="1">
      <alignment horizontal="left" wrapText="1"/>
    </xf>
    <xf numFmtId="165" fontId="6" fillId="0" borderId="36" xfId="0" applyNumberFormat="1" applyFont="1" applyBorder="1" applyAlignment="1" applyProtection="1">
      <alignment horizontal="center"/>
      <protection locked="0"/>
    </xf>
    <xf numFmtId="165" fontId="6" fillId="0" borderId="38" xfId="0" applyNumberFormat="1" applyFont="1" applyBorder="1" applyAlignment="1" applyProtection="1">
      <alignment horizontal="center"/>
      <protection locked="0"/>
    </xf>
    <xf numFmtId="0" fontId="27" fillId="2" borderId="0" xfId="0" applyFont="1" applyFill="1" applyAlignment="1" applyProtection="1">
      <protection locked="0"/>
    </xf>
    <xf numFmtId="0" fontId="32" fillId="2" borderId="0" xfId="0" applyFont="1" applyFill="1" applyAlignment="1" applyProtection="1">
      <protection locked="0"/>
    </xf>
    <xf numFmtId="0" fontId="11" fillId="0" borderId="0" xfId="0" applyFont="1" applyAlignment="1" applyProtection="1">
      <protection locked="0"/>
    </xf>
    <xf numFmtId="0" fontId="16" fillId="0" borderId="10"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0" fillId="0" borderId="0" xfId="0" applyAlignment="1" applyProtection="1">
      <protection locked="0"/>
    </xf>
    <xf numFmtId="0" fontId="11" fillId="0" borderId="0" xfId="0" applyFont="1" applyAlignment="1" applyProtection="1">
      <alignment wrapText="1"/>
      <protection locked="0"/>
    </xf>
    <xf numFmtId="0" fontId="19" fillId="0" borderId="0" xfId="0" applyFont="1" applyAlignment="1" applyProtection="1">
      <protection locked="0"/>
    </xf>
    <xf numFmtId="0" fontId="16" fillId="0" borderId="10" xfId="0" applyFont="1" applyBorder="1" applyAlignment="1" applyProtection="1"/>
    <xf numFmtId="0" fontId="16" fillId="0" borderId="4" xfId="0" applyFont="1" applyBorder="1" applyAlignment="1" applyProtection="1">
      <alignment horizontal="left"/>
    </xf>
    <xf numFmtId="0" fontId="7" fillId="0" borderId="23" xfId="0" applyFont="1" applyBorder="1" applyAlignment="1" applyProtection="1">
      <alignment horizontal="center" wrapText="1"/>
      <protection locked="0"/>
    </xf>
    <xf numFmtId="0" fontId="7" fillId="0" borderId="24" xfId="0" applyFont="1" applyBorder="1" applyAlignment="1" applyProtection="1">
      <alignment horizontal="center" wrapText="1"/>
      <protection locked="0"/>
    </xf>
    <xf numFmtId="0" fontId="7" fillId="0" borderId="25" xfId="0" applyFont="1" applyBorder="1" applyAlignment="1" applyProtection="1">
      <alignment horizontal="center" wrapText="1"/>
      <protection locked="0"/>
    </xf>
    <xf numFmtId="0" fontId="16" fillId="0" borderId="19" xfId="0" applyFont="1" applyBorder="1" applyAlignment="1" applyProtection="1">
      <alignment horizontal="center"/>
    </xf>
    <xf numFmtId="0" fontId="16" fillId="0" borderId="10" xfId="0" applyFont="1" applyBorder="1" applyAlignment="1" applyProtection="1">
      <alignment horizontal="center"/>
    </xf>
    <xf numFmtId="0" fontId="16" fillId="0" borderId="20" xfId="0" applyFont="1" applyBorder="1" applyAlignment="1" applyProtection="1">
      <alignment horizontal="center"/>
    </xf>
    <xf numFmtId="0" fontId="16" fillId="0" borderId="39" xfId="0" applyFont="1" applyBorder="1" applyAlignment="1" applyProtection="1">
      <alignment horizontal="center"/>
    </xf>
    <xf numFmtId="0" fontId="16" fillId="0" borderId="4" xfId="0" applyFont="1" applyBorder="1" applyAlignment="1" applyProtection="1">
      <alignment horizontal="center"/>
    </xf>
    <xf numFmtId="0" fontId="16" fillId="0" borderId="35" xfId="0" applyFont="1" applyBorder="1" applyAlignment="1" applyProtection="1">
      <alignment horizontal="center"/>
    </xf>
    <xf numFmtId="4" fontId="11" fillId="0" borderId="4" xfId="0" applyNumberFormat="1" applyFont="1" applyBorder="1" applyAlignment="1" applyProtection="1">
      <alignment horizontal="left"/>
    </xf>
    <xf numFmtId="4" fontId="11" fillId="0" borderId="10" xfId="0" applyNumberFormat="1" applyFont="1" applyBorder="1" applyAlignment="1" applyProtection="1">
      <alignment horizontal="left"/>
    </xf>
    <xf numFmtId="0" fontId="11" fillId="0" borderId="0" xfId="0" applyFont="1" applyFill="1" applyAlignment="1" applyProtection="1">
      <alignment wrapText="1"/>
      <protection locked="0"/>
    </xf>
    <xf numFmtId="1" fontId="16" fillId="0" borderId="0" xfId="0" applyNumberFormat="1" applyFont="1" applyBorder="1" applyAlignment="1" applyProtection="1">
      <alignment horizontal="center"/>
    </xf>
    <xf numFmtId="168" fontId="16" fillId="0" borderId="4" xfId="0" applyNumberFormat="1" applyFont="1" applyBorder="1" applyAlignment="1" applyProtection="1">
      <alignment horizontal="left"/>
    </xf>
    <xf numFmtId="49" fontId="16" fillId="0" borderId="10" xfId="3" applyNumberFormat="1" applyFont="1" applyBorder="1" applyAlignment="1" applyProtection="1">
      <alignment horizontal="center"/>
    </xf>
    <xf numFmtId="0" fontId="0" fillId="0" borderId="10" xfId="0" applyNumberFormat="1" applyBorder="1" applyAlignment="1">
      <alignment horizontal="center"/>
    </xf>
    <xf numFmtId="49" fontId="0" fillId="0" borderId="10" xfId="0" applyNumberFormat="1" applyBorder="1" applyAlignment="1">
      <alignment horizontal="center"/>
    </xf>
    <xf numFmtId="0" fontId="0" fillId="0" borderId="10" xfId="0" applyBorder="1" applyAlignment="1">
      <alignment horizontal="center"/>
    </xf>
    <xf numFmtId="0" fontId="16" fillId="0" borderId="10" xfId="3" applyFont="1" applyBorder="1" applyAlignment="1" applyProtection="1">
      <alignment horizontal="center"/>
      <protection locked="0"/>
    </xf>
    <xf numFmtId="1" fontId="16" fillId="0" borderId="4" xfId="3" applyNumberFormat="1" applyFont="1" applyBorder="1" applyAlignment="1" applyProtection="1">
      <alignment horizontal="center"/>
    </xf>
    <xf numFmtId="0" fontId="16" fillId="0" borderId="4" xfId="3" applyFont="1" applyBorder="1" applyAlignment="1" applyProtection="1">
      <alignment horizontal="center"/>
    </xf>
    <xf numFmtId="0" fontId="16" fillId="0" borderId="4" xfId="3" applyNumberFormat="1" applyFont="1" applyBorder="1" applyAlignment="1" applyProtection="1">
      <alignment horizontal="center"/>
    </xf>
    <xf numFmtId="0" fontId="17" fillId="0" borderId="0" xfId="0" applyFont="1" applyFill="1" applyAlignment="1" applyProtection="1"/>
    <xf numFmtId="0" fontId="0" fillId="0" borderId="0" xfId="0" applyFill="1" applyAlignment="1" applyProtection="1"/>
    <xf numFmtId="1" fontId="16" fillId="0" borderId="23" xfId="0" applyNumberFormat="1" applyFont="1" applyFill="1" applyBorder="1" applyAlignment="1" applyProtection="1">
      <alignment horizontal="center"/>
    </xf>
    <xf numFmtId="1" fontId="16" fillId="0" borderId="25" xfId="0" applyNumberFormat="1" applyFont="1" applyFill="1" applyBorder="1" applyAlignment="1" applyProtection="1">
      <alignment horizontal="center"/>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0" fillId="0" borderId="25" xfId="0" applyBorder="1" applyAlignment="1" applyProtection="1">
      <protection locked="0"/>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A$70:$A$96" noThreeD="1" sel="0" val="0"/>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209550</xdr:rowOff>
    </xdr:from>
    <xdr:to>
      <xdr:col>10</xdr:col>
      <xdr:colOff>609600</xdr:colOff>
      <xdr:row>29</xdr:row>
      <xdr:rowOff>190500</xdr:rowOff>
    </xdr:to>
    <xdr:sp macro="" textlink="">
      <xdr:nvSpPr>
        <xdr:cNvPr id="2" name="TextBox 1"/>
        <xdr:cNvSpPr txBox="1"/>
      </xdr:nvSpPr>
      <xdr:spPr>
        <a:xfrm>
          <a:off x="0" y="7419975"/>
          <a:ext cx="6496050"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1409700"/>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11</xdr:row>
          <xdr:rowOff>0</xdr:rowOff>
        </xdr:from>
        <xdr:to>
          <xdr:col>0</xdr:col>
          <xdr:colOff>1457325</xdr:colOff>
          <xdr:row>12</xdr:row>
          <xdr:rowOff>57150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57150</xdr:rowOff>
        </xdr:from>
        <xdr:to>
          <xdr:col>0</xdr:col>
          <xdr:colOff>1057275</xdr:colOff>
          <xdr:row>13</xdr:row>
          <xdr:rowOff>142875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47625</xdr:rowOff>
        </xdr:from>
        <xdr:to>
          <xdr:col>0</xdr:col>
          <xdr:colOff>1066800</xdr:colOff>
          <xdr:row>25</xdr:row>
          <xdr:rowOff>9525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19050</xdr:rowOff>
        </xdr:from>
        <xdr:to>
          <xdr:col>0</xdr:col>
          <xdr:colOff>1066800</xdr:colOff>
          <xdr:row>26</xdr:row>
          <xdr:rowOff>142875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142875</xdr:rowOff>
        </xdr:from>
        <xdr:to>
          <xdr:col>0</xdr:col>
          <xdr:colOff>1066800</xdr:colOff>
          <xdr:row>28</xdr:row>
          <xdr:rowOff>142875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48</xdr:row>
          <xdr:rowOff>28575</xdr:rowOff>
        </xdr:from>
        <xdr:to>
          <xdr:col>1</xdr:col>
          <xdr:colOff>609600</xdr:colOff>
          <xdr:row>49</xdr:row>
          <xdr:rowOff>9525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228600</xdr:rowOff>
        </xdr:from>
        <xdr:to>
          <xdr:col>2</xdr:col>
          <xdr:colOff>581025</xdr:colOff>
          <xdr:row>12</xdr:row>
          <xdr:rowOff>28575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219075</xdr:rowOff>
        </xdr:from>
        <xdr:to>
          <xdr:col>3</xdr:col>
          <xdr:colOff>542925</xdr:colOff>
          <xdr:row>12</xdr:row>
          <xdr:rowOff>9525</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xdr:row>
          <xdr:rowOff>0</xdr:rowOff>
        </xdr:from>
        <xdr:to>
          <xdr:col>4</xdr:col>
          <xdr:colOff>647700</xdr:colOff>
          <xdr:row>3</xdr:row>
          <xdr:rowOff>19050</xdr:rowOff>
        </xdr:to>
        <xdr:sp macro="" textlink="">
          <xdr:nvSpPr>
            <xdr:cNvPr id="15679" name="Drop Down 1343" hidden="1">
              <a:extLst>
                <a:ext uri="{63B3BB69-23CF-44E3-9099-C40C66FF867C}">
                  <a14:compatExt spid="_x0000_s15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45</xdr:row>
          <xdr:rowOff>95250</xdr:rowOff>
        </xdr:from>
        <xdr:to>
          <xdr:col>6</xdr:col>
          <xdr:colOff>190500</xdr:colOff>
          <xdr:row>48</xdr:row>
          <xdr:rowOff>19050</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133350</xdr:rowOff>
        </xdr:from>
        <xdr:to>
          <xdr:col>7</xdr:col>
          <xdr:colOff>209550</xdr:colOff>
          <xdr:row>47</xdr:row>
          <xdr:rowOff>47625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48</xdr:row>
          <xdr:rowOff>19050</xdr:rowOff>
        </xdr:from>
        <xdr:to>
          <xdr:col>3</xdr:col>
          <xdr:colOff>57150</xdr:colOff>
          <xdr:row>49</xdr:row>
          <xdr:rowOff>19050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16</xdr:row>
          <xdr:rowOff>38100</xdr:rowOff>
        </xdr:from>
        <xdr:to>
          <xdr:col>2</xdr:col>
          <xdr:colOff>514350</xdr:colOff>
          <xdr:row>17</xdr:row>
          <xdr:rowOff>38100</xdr:rowOff>
        </xdr:to>
        <xdr:sp macro="" textlink="">
          <xdr:nvSpPr>
            <xdr:cNvPr id="15688" name="Check Box 1352" hidden="1">
              <a:extLst>
                <a:ext uri="{63B3BB69-23CF-44E3-9099-C40C66FF867C}">
                  <a14:compatExt spid="_x0000_s15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16</xdr:row>
          <xdr:rowOff>28575</xdr:rowOff>
        </xdr:from>
        <xdr:to>
          <xdr:col>3</xdr:col>
          <xdr:colOff>314325</xdr:colOff>
          <xdr:row>17</xdr:row>
          <xdr:rowOff>66675</xdr:rowOff>
        </xdr:to>
        <xdr:sp macro="" textlink="">
          <xdr:nvSpPr>
            <xdr:cNvPr id="15689" name="Check Box 1353" hidden="1">
              <a:extLst>
                <a:ext uri="{63B3BB69-23CF-44E3-9099-C40C66FF867C}">
                  <a14:compatExt spid="_x0000_s15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t>AMI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___________________________@______________________" TargetMode="External"/><Relationship Id="rId1" Type="http://schemas.openxmlformats.org/officeDocument/2006/relationships/printerSettings" Target="../printerSettings/printerSettings13.bin"/><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4"/>
  <sheetViews>
    <sheetView showGridLines="0" zoomScaleNormal="100" workbookViewId="0">
      <selection activeCell="E29" sqref="E29"/>
    </sheetView>
  </sheetViews>
  <sheetFormatPr defaultColWidth="9.28515625" defaultRowHeight="14.25" x14ac:dyDescent="0.2"/>
  <cols>
    <col min="1" max="1" width="8.42578125" style="76" customWidth="1"/>
    <col min="2" max="2" width="10.28515625" style="76" customWidth="1"/>
    <col min="3" max="5" width="9.28515625" style="76"/>
    <col min="6" max="6" width="6.7109375" style="76" customWidth="1"/>
    <col min="7" max="7" width="9.28515625" style="76"/>
    <col min="8" max="8" width="7.140625" style="76" customWidth="1"/>
    <col min="9" max="9" width="13.140625" style="76" customWidth="1"/>
    <col min="10" max="10" width="12.28515625" style="76" customWidth="1"/>
    <col min="11" max="16384" width="9.28515625" style="76"/>
  </cols>
  <sheetData>
    <row r="1" spans="1:11" ht="15" x14ac:dyDescent="0.2">
      <c r="A1" s="330"/>
      <c r="B1" s="330"/>
      <c r="C1" s="330"/>
      <c r="D1" s="330"/>
      <c r="E1" s="331"/>
      <c r="F1" s="331"/>
      <c r="G1" s="332"/>
      <c r="H1" s="333"/>
      <c r="I1" s="332"/>
      <c r="J1" s="333"/>
      <c r="K1" s="145"/>
    </row>
    <row r="2" spans="1:11" ht="25.5" customHeight="1" x14ac:dyDescent="0.2">
      <c r="A2" s="146"/>
      <c r="B2" s="334"/>
      <c r="C2" s="334"/>
      <c r="D2" s="334"/>
      <c r="E2" s="334"/>
      <c r="F2" s="334"/>
      <c r="G2" s="334"/>
      <c r="H2" s="334"/>
      <c r="I2" s="226">
        <f>'Check Request'!$B$6</f>
        <v>0</v>
      </c>
      <c r="J2" s="226">
        <f>'Check Request'!$D$6</f>
        <v>0</v>
      </c>
      <c r="K2" s="227">
        <f>'Check Request'!$H$6</f>
        <v>0</v>
      </c>
    </row>
    <row r="3" spans="1:11" s="148" customFormat="1" ht="25.5" customHeight="1" x14ac:dyDescent="0.25">
      <c r="A3" s="329" t="s">
        <v>210</v>
      </c>
      <c r="B3" s="329"/>
      <c r="C3" s="329"/>
      <c r="D3" s="329"/>
      <c r="E3" s="329"/>
      <c r="F3" s="329"/>
      <c r="G3" s="329"/>
      <c r="H3" s="329"/>
      <c r="I3" s="329"/>
      <c r="J3" s="329"/>
      <c r="K3" s="329"/>
    </row>
    <row r="4" spans="1:11" s="150" customFormat="1" ht="18" customHeight="1" x14ac:dyDescent="0.25">
      <c r="A4" s="149"/>
      <c r="B4" s="149"/>
      <c r="C4" s="149"/>
      <c r="D4" s="149"/>
      <c r="E4" s="149"/>
      <c r="F4" s="156" t="s">
        <v>153</v>
      </c>
      <c r="G4" s="149"/>
      <c r="H4" s="149"/>
      <c r="I4" s="149"/>
      <c r="J4" s="149"/>
      <c r="K4" s="149"/>
    </row>
    <row r="5" spans="1:11" s="157" customFormat="1" ht="41.25" customHeight="1" x14ac:dyDescent="0.25">
      <c r="A5" s="326"/>
      <c r="B5" s="326"/>
      <c r="C5" s="326"/>
      <c r="D5" s="326"/>
      <c r="E5" s="326"/>
      <c r="F5" s="326"/>
      <c r="G5" s="326"/>
      <c r="H5" s="326"/>
      <c r="I5" s="326"/>
      <c r="J5" s="326"/>
      <c r="K5" s="326"/>
    </row>
    <row r="6" spans="1:11" ht="17.25" customHeight="1" x14ac:dyDescent="0.2">
      <c r="A6" s="268" t="s">
        <v>135</v>
      </c>
      <c r="B6" s="53"/>
      <c r="C6" s="53"/>
      <c r="D6" s="53"/>
      <c r="E6" s="53"/>
      <c r="F6" s="53"/>
      <c r="G6" s="53"/>
      <c r="H6" s="53"/>
      <c r="I6" s="53"/>
      <c r="J6" s="53"/>
      <c r="K6" s="53"/>
    </row>
    <row r="7" spans="1:11" ht="17.25" customHeight="1" x14ac:dyDescent="0.2">
      <c r="A7" s="268" t="s">
        <v>154</v>
      </c>
      <c r="B7" s="53"/>
      <c r="C7" s="53"/>
      <c r="D7" s="53"/>
      <c r="E7" s="53"/>
      <c r="F7" s="53"/>
      <c r="G7" s="53"/>
      <c r="H7" s="53"/>
      <c r="I7" s="53"/>
      <c r="J7" s="53"/>
    </row>
    <row r="8" spans="1:11" ht="17.25" customHeight="1" x14ac:dyDescent="0.2">
      <c r="A8" s="268" t="s">
        <v>234</v>
      </c>
      <c r="B8" s="53"/>
      <c r="C8" s="53"/>
      <c r="D8" s="53"/>
      <c r="E8" s="53"/>
      <c r="F8" s="53"/>
      <c r="G8" s="53"/>
      <c r="H8" s="53"/>
      <c r="I8" s="53"/>
      <c r="J8" s="53"/>
    </row>
    <row r="9" spans="1:11" ht="17.25" customHeight="1" x14ac:dyDescent="0.2">
      <c r="A9" s="53"/>
      <c r="B9" s="139" t="s">
        <v>121</v>
      </c>
      <c r="C9" s="53"/>
      <c r="D9" s="53"/>
      <c r="E9" s="53"/>
      <c r="F9" s="53"/>
      <c r="G9" s="53"/>
      <c r="H9" s="53"/>
      <c r="I9" s="53"/>
      <c r="J9" s="53"/>
      <c r="K9" s="53"/>
    </row>
    <row r="10" spans="1:11" ht="17.25" customHeight="1" x14ac:dyDescent="0.2">
      <c r="A10" s="53"/>
      <c r="B10" s="268" t="s">
        <v>139</v>
      </c>
      <c r="C10" s="53"/>
      <c r="D10" s="53"/>
      <c r="E10" s="53"/>
      <c r="F10" s="53"/>
      <c r="G10" s="53"/>
      <c r="H10" s="53"/>
      <c r="I10" s="53"/>
      <c r="J10" s="53"/>
      <c r="K10" s="53"/>
    </row>
    <row r="11" spans="1:11" ht="17.25" customHeight="1" x14ac:dyDescent="0.2">
      <c r="A11" s="53"/>
      <c r="B11" s="268" t="s">
        <v>140</v>
      </c>
      <c r="C11" s="53"/>
      <c r="D11" s="53"/>
      <c r="E11" s="53"/>
      <c r="F11" s="53"/>
      <c r="G11" s="53"/>
      <c r="H11" s="53"/>
      <c r="I11" s="53"/>
      <c r="J11" s="53"/>
      <c r="K11" s="53"/>
    </row>
    <row r="12" spans="1:11" ht="17.25" customHeight="1" x14ac:dyDescent="0.2">
      <c r="A12" s="53"/>
      <c r="B12" s="268" t="s">
        <v>238</v>
      </c>
      <c r="C12" s="53"/>
      <c r="D12" s="53"/>
      <c r="E12" s="53"/>
      <c r="F12" s="53"/>
      <c r="G12" s="53"/>
      <c r="H12" s="53"/>
      <c r="I12" s="53"/>
      <c r="J12" s="53"/>
      <c r="K12" s="53"/>
    </row>
    <row r="13" spans="1:11" ht="17.25" customHeight="1" x14ac:dyDescent="0.2">
      <c r="A13" s="53"/>
      <c r="B13" s="268" t="s">
        <v>150</v>
      </c>
      <c r="C13" s="53"/>
      <c r="D13" s="53"/>
      <c r="E13" s="53"/>
      <c r="F13" s="53"/>
      <c r="G13" s="53"/>
      <c r="H13" s="53"/>
      <c r="I13" s="53"/>
      <c r="J13" s="53"/>
      <c r="K13" s="53"/>
    </row>
    <row r="14" spans="1:11" ht="17.25" customHeight="1" x14ac:dyDescent="0.2">
      <c r="A14" s="268" t="s">
        <v>136</v>
      </c>
      <c r="B14" s="53"/>
      <c r="C14" s="53"/>
      <c r="D14" s="53"/>
      <c r="E14" s="53"/>
      <c r="F14" s="53"/>
      <c r="G14" s="53"/>
      <c r="H14" s="53"/>
      <c r="I14" s="53"/>
      <c r="J14" s="53"/>
      <c r="K14" s="53"/>
    </row>
    <row r="15" spans="1:11" ht="17.25" customHeight="1" x14ac:dyDescent="0.2">
      <c r="A15" s="268" t="s">
        <v>141</v>
      </c>
      <c r="B15" s="53"/>
      <c r="C15" s="53"/>
      <c r="D15" s="53"/>
      <c r="E15" s="53"/>
      <c r="F15" s="53"/>
      <c r="G15" s="53"/>
      <c r="H15" s="53"/>
      <c r="I15" s="53"/>
      <c r="J15" s="53"/>
      <c r="K15" s="53"/>
    </row>
    <row r="16" spans="1:11" ht="17.25" customHeight="1" x14ac:dyDescent="0.2">
      <c r="A16" s="268" t="s">
        <v>209</v>
      </c>
      <c r="B16" s="53"/>
      <c r="C16" s="53"/>
      <c r="D16" s="53"/>
      <c r="E16" s="53"/>
      <c r="F16" s="53"/>
      <c r="G16" s="53"/>
      <c r="H16" s="53"/>
      <c r="I16" s="53"/>
      <c r="J16" s="53"/>
      <c r="K16" s="53"/>
    </row>
    <row r="17" spans="1:11" ht="17.25" customHeight="1" x14ac:dyDescent="0.2">
      <c r="A17" s="268" t="s">
        <v>138</v>
      </c>
      <c r="B17" s="53"/>
      <c r="C17" s="53"/>
      <c r="D17" s="53"/>
      <c r="E17" s="53"/>
      <c r="F17" s="53"/>
      <c r="G17" s="53"/>
      <c r="H17" s="53"/>
      <c r="I17" s="53"/>
      <c r="J17" s="53"/>
      <c r="K17" s="53"/>
    </row>
    <row r="18" spans="1:11" ht="17.25" customHeight="1" x14ac:dyDescent="0.2">
      <c r="A18" s="53"/>
      <c r="B18" s="268" t="s">
        <v>235</v>
      </c>
      <c r="C18" s="53"/>
      <c r="D18" s="53"/>
      <c r="E18" s="53"/>
      <c r="F18" s="53"/>
      <c r="G18" s="53"/>
      <c r="H18" s="53"/>
      <c r="I18" s="53"/>
      <c r="J18" s="53"/>
      <c r="K18" s="53"/>
    </row>
    <row r="19" spans="1:11" ht="15.75" customHeight="1" x14ac:dyDescent="0.2">
      <c r="A19" s="268" t="s">
        <v>283</v>
      </c>
      <c r="B19" s="268"/>
      <c r="C19" s="268"/>
      <c r="D19" s="268"/>
      <c r="E19" s="268"/>
      <c r="F19" s="268"/>
      <c r="G19" s="268"/>
      <c r="H19" s="268"/>
      <c r="I19" s="268"/>
      <c r="J19" s="268"/>
      <c r="K19" s="268"/>
    </row>
    <row r="20" spans="1:11" ht="17.25" customHeight="1" x14ac:dyDescent="0.2">
      <c r="A20" s="268" t="s">
        <v>137</v>
      </c>
      <c r="B20" s="268"/>
      <c r="C20" s="268"/>
      <c r="D20" s="268"/>
      <c r="E20" s="268"/>
      <c r="F20" s="268"/>
      <c r="G20" s="268"/>
      <c r="H20" s="268"/>
      <c r="I20" s="268"/>
      <c r="J20" s="268"/>
      <c r="K20" s="268"/>
    </row>
    <row r="21" spans="1:11" ht="17.25" customHeight="1" x14ac:dyDescent="0.2">
      <c r="A21" s="268" t="s">
        <v>151</v>
      </c>
      <c r="B21" s="268"/>
      <c r="C21" s="268"/>
      <c r="D21" s="268"/>
      <c r="E21" s="268"/>
      <c r="F21" s="268"/>
      <c r="G21" s="268"/>
      <c r="H21" s="268"/>
      <c r="I21" s="268"/>
      <c r="J21" s="268"/>
      <c r="K21" s="268"/>
    </row>
    <row r="22" spans="1:11" ht="16.5" customHeight="1" x14ac:dyDescent="0.2">
      <c r="A22" s="327" t="s">
        <v>142</v>
      </c>
      <c r="B22" s="328"/>
      <c r="C22" s="328"/>
      <c r="D22" s="328"/>
      <c r="E22" s="328"/>
      <c r="F22" s="328"/>
      <c r="G22" s="328"/>
      <c r="H22" s="328"/>
      <c r="I22" s="328"/>
      <c r="J22" s="328"/>
      <c r="K22" s="328"/>
    </row>
    <row r="23" spans="1:11" ht="17.25" customHeight="1" x14ac:dyDescent="0.2">
      <c r="A23" s="268" t="s">
        <v>205</v>
      </c>
      <c r="B23" s="268"/>
      <c r="C23" s="268"/>
      <c r="D23" s="40"/>
      <c r="E23" s="268"/>
      <c r="F23" s="268"/>
      <c r="G23" s="268"/>
      <c r="H23" s="268"/>
      <c r="I23" s="268"/>
      <c r="J23" s="268"/>
      <c r="K23" s="268"/>
    </row>
    <row r="24" spans="1:11" ht="17.25" customHeight="1" x14ac:dyDescent="0.2">
      <c r="A24" s="268" t="s">
        <v>143</v>
      </c>
      <c r="B24" s="268"/>
      <c r="C24" s="268"/>
      <c r="D24" s="268"/>
      <c r="E24" s="268"/>
      <c r="F24" s="268"/>
      <c r="G24" s="268"/>
      <c r="H24" s="268"/>
      <c r="I24" s="268"/>
      <c r="J24" s="268"/>
      <c r="K24" s="268"/>
    </row>
    <row r="25" spans="1:11" ht="15.75" customHeight="1" x14ac:dyDescent="0.2"/>
    <row r="26" spans="1:11" ht="7.5" customHeight="1" x14ac:dyDescent="0.2">
      <c r="A26" s="151"/>
      <c r="B26" s="151"/>
      <c r="C26" s="151"/>
      <c r="D26" s="151"/>
      <c r="E26" s="151"/>
      <c r="F26" s="151"/>
      <c r="G26" s="151"/>
      <c r="H26" s="151"/>
      <c r="I26" s="151"/>
      <c r="J26" s="151"/>
      <c r="K26" s="151"/>
    </row>
    <row r="27" spans="1:11" x14ac:dyDescent="0.2">
      <c r="A27" s="76" t="s">
        <v>152</v>
      </c>
    </row>
    <row r="28" spans="1:11" x14ac:dyDescent="0.2">
      <c r="B28" s="76" t="s">
        <v>145</v>
      </c>
    </row>
    <row r="29" spans="1:11" x14ac:dyDescent="0.2">
      <c r="B29" s="76" t="s">
        <v>206</v>
      </c>
    </row>
    <row r="31" spans="1:11" ht="15" customHeight="1" x14ac:dyDescent="0.2">
      <c r="A31" s="77" t="s">
        <v>239</v>
      </c>
      <c r="B31" s="152"/>
      <c r="C31" s="77"/>
      <c r="D31" s="77"/>
      <c r="E31" s="77"/>
      <c r="F31" s="77"/>
      <c r="G31" s="77"/>
      <c r="H31" s="77"/>
      <c r="I31" s="77"/>
      <c r="J31" s="77"/>
      <c r="K31" s="77"/>
    </row>
    <row r="32" spans="1:11" ht="0.75" customHeight="1" x14ac:dyDescent="0.2">
      <c r="A32" s="91"/>
      <c r="B32" s="251"/>
      <c r="C32" s="91"/>
      <c r="D32" s="91"/>
      <c r="E32" s="91"/>
      <c r="F32" s="91"/>
      <c r="G32" s="91"/>
      <c r="H32" s="91"/>
      <c r="I32" s="91"/>
      <c r="J32" s="91"/>
      <c r="K32" s="91"/>
    </row>
    <row r="33" spans="1:11" ht="62.25" customHeight="1" x14ac:dyDescent="0.2">
      <c r="A33" s="325" t="s">
        <v>285</v>
      </c>
      <c r="B33" s="325"/>
      <c r="C33" s="325"/>
      <c r="D33" s="325"/>
      <c r="E33" s="325"/>
      <c r="F33" s="325"/>
      <c r="G33" s="325"/>
      <c r="H33" s="325"/>
      <c r="I33" s="325"/>
      <c r="J33" s="325"/>
      <c r="K33" s="325"/>
    </row>
    <row r="34" spans="1:11" ht="36.75" customHeight="1" x14ac:dyDescent="0.2">
      <c r="A34" s="325" t="s">
        <v>286</v>
      </c>
      <c r="B34" s="325"/>
      <c r="C34" s="325"/>
      <c r="D34" s="325"/>
      <c r="E34" s="325"/>
      <c r="F34" s="325"/>
      <c r="G34" s="325"/>
      <c r="H34" s="325"/>
      <c r="I34" s="325"/>
      <c r="J34" s="325"/>
      <c r="K34" s="325"/>
    </row>
  </sheetData>
  <sheetProtection password="AA36" sheet="1" objects="1" scenarios="1" selectLockedCells="1"/>
  <mergeCells count="10">
    <mergeCell ref="A1:F1"/>
    <mergeCell ref="G1:H1"/>
    <mergeCell ref="I1:J1"/>
    <mergeCell ref="B2:C2"/>
    <mergeCell ref="D2:H2"/>
    <mergeCell ref="A34:K34"/>
    <mergeCell ref="A33:K33"/>
    <mergeCell ref="A5:K5"/>
    <mergeCell ref="A22:K22"/>
    <mergeCell ref="A3:K3"/>
  </mergeCells>
  <conditionalFormatting sqref="G1:K1">
    <cfRule type="cellIs" dxfId="11" priority="1" operator="equal">
      <formula>0</formula>
    </cfRule>
  </conditionalFormatting>
  <printOptions horizontalCentered="1"/>
  <pageMargins left="0" right="0" top="0" bottom="0" header="0" footer="0"/>
  <pageSetup scale="90" orientation="portrait" horizontalDpi="4294967294" verticalDpi="4294967294"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view="pageLayout" zoomScaleNormal="100" workbookViewId="0">
      <selection activeCell="H1" sqref="H1"/>
    </sheetView>
  </sheetViews>
  <sheetFormatPr defaultColWidth="9.28515625" defaultRowHeight="14.25" x14ac:dyDescent="0.2"/>
  <cols>
    <col min="1" max="1" width="12.140625" style="99" customWidth="1"/>
    <col min="2" max="8" width="9.28515625" style="99"/>
    <col min="9" max="9" width="16.28515625" style="99" customWidth="1"/>
    <col min="10" max="10" width="4.140625" style="99" customWidth="1"/>
    <col min="11" max="11" width="1.7109375" style="99" customWidth="1"/>
    <col min="12" max="12" width="4.140625" style="99" bestFit="1" customWidth="1"/>
    <col min="13" max="13" width="3.85546875" style="99" bestFit="1" customWidth="1"/>
    <col min="14" max="16384" width="9.28515625" style="99"/>
  </cols>
  <sheetData>
    <row r="1" spans="1:13" ht="14.25" customHeight="1" x14ac:dyDescent="0.2">
      <c r="B1" s="270" t="s">
        <v>27</v>
      </c>
      <c r="C1" s="564">
        <f>'Check Request'!B6</f>
        <v>0</v>
      </c>
      <c r="D1" s="565"/>
      <c r="E1" s="566">
        <f>'Check Request'!D6</f>
        <v>0</v>
      </c>
      <c r="F1" s="567"/>
      <c r="G1" s="324"/>
    </row>
    <row r="2" spans="1:13" ht="20.25" customHeight="1" x14ac:dyDescent="0.2">
      <c r="B2" s="270" t="s">
        <v>119</v>
      </c>
      <c r="C2" s="569">
        <f>'Check Request'!H6</f>
        <v>0</v>
      </c>
      <c r="D2" s="570"/>
      <c r="E2" s="570"/>
      <c r="F2" s="570"/>
      <c r="G2" s="570"/>
    </row>
    <row r="3" spans="1:13" ht="20.25" customHeight="1" x14ac:dyDescent="0.2">
      <c r="B3" s="270" t="s">
        <v>289</v>
      </c>
      <c r="C3" s="571">
        <f>'Check Request'!B54</f>
        <v>0</v>
      </c>
      <c r="D3" s="571"/>
      <c r="E3" s="571"/>
      <c r="F3" s="571"/>
      <c r="G3" s="571"/>
    </row>
    <row r="4" spans="1:13" ht="10.5" customHeight="1" x14ac:dyDescent="0.2">
      <c r="J4" s="271" t="s">
        <v>109</v>
      </c>
      <c r="K4" s="271"/>
      <c r="L4" s="271" t="s">
        <v>110</v>
      </c>
    </row>
    <row r="5" spans="1:13" ht="5.25" customHeight="1" x14ac:dyDescent="0.2">
      <c r="J5" s="271"/>
      <c r="K5" s="271"/>
      <c r="L5" s="271"/>
    </row>
    <row r="6" spans="1:13" ht="15.75" customHeight="1" x14ac:dyDescent="0.2">
      <c r="A6" s="272">
        <v>1</v>
      </c>
      <c r="B6" s="99" t="s">
        <v>290</v>
      </c>
      <c r="C6" s="203"/>
      <c r="D6" s="203"/>
      <c r="E6" s="203"/>
      <c r="F6" s="203"/>
      <c r="G6" s="203"/>
      <c r="J6" s="273"/>
      <c r="K6" s="274"/>
      <c r="L6" s="273"/>
      <c r="M6" s="272">
        <v>1</v>
      </c>
    </row>
    <row r="7" spans="1:13" ht="5.25" customHeight="1" x14ac:dyDescent="0.2">
      <c r="A7" s="275"/>
      <c r="J7" s="274"/>
      <c r="K7" s="274"/>
      <c r="L7" s="274"/>
      <c r="M7" s="275"/>
    </row>
    <row r="8" spans="1:13" ht="18" customHeight="1" x14ac:dyDescent="0.2">
      <c r="A8" s="272">
        <v>2</v>
      </c>
      <c r="B8" s="99" t="s">
        <v>291</v>
      </c>
      <c r="J8" s="273"/>
      <c r="K8" s="274"/>
      <c r="L8" s="273"/>
      <c r="M8" s="275">
        <v>2</v>
      </c>
    </row>
    <row r="9" spans="1:13" ht="5.25" customHeight="1" x14ac:dyDescent="0.2">
      <c r="A9" s="275"/>
      <c r="J9" s="274"/>
      <c r="K9" s="274"/>
      <c r="L9" s="274"/>
      <c r="M9" s="275"/>
    </row>
    <row r="10" spans="1:13" ht="18" customHeight="1" x14ac:dyDescent="0.2">
      <c r="A10" s="272">
        <v>3</v>
      </c>
      <c r="B10" s="99" t="s">
        <v>292</v>
      </c>
      <c r="J10" s="273"/>
      <c r="K10" s="274"/>
      <c r="L10" s="273"/>
      <c r="M10" s="275">
        <v>3</v>
      </c>
    </row>
    <row r="11" spans="1:13" ht="5.25" customHeight="1" x14ac:dyDescent="0.2">
      <c r="A11" s="275"/>
      <c r="J11" s="274"/>
      <c r="K11" s="274"/>
      <c r="L11" s="274"/>
      <c r="M11" s="275"/>
    </row>
    <row r="12" spans="1:13" ht="18" customHeight="1" x14ac:dyDescent="0.2">
      <c r="A12" s="272">
        <v>4</v>
      </c>
      <c r="B12" s="99" t="s">
        <v>293</v>
      </c>
      <c r="J12" s="273"/>
      <c r="K12" s="274"/>
      <c r="L12" s="273"/>
      <c r="M12" s="275">
        <v>4</v>
      </c>
    </row>
    <row r="13" spans="1:13" ht="5.25" customHeight="1" x14ac:dyDescent="0.2">
      <c r="A13" s="275"/>
      <c r="J13" s="274"/>
      <c r="K13" s="274"/>
      <c r="L13" s="274"/>
      <c r="M13" s="275"/>
    </row>
    <row r="14" spans="1:13" ht="18" customHeight="1" x14ac:dyDescent="0.2">
      <c r="A14" s="272">
        <v>5</v>
      </c>
      <c r="B14" s="99" t="s">
        <v>294</v>
      </c>
      <c r="J14" s="273"/>
      <c r="K14" s="274"/>
      <c r="L14" s="273"/>
      <c r="M14" s="272">
        <v>5</v>
      </c>
    </row>
    <row r="15" spans="1:13" ht="5.25" customHeight="1" x14ac:dyDescent="0.2">
      <c r="A15" s="275"/>
      <c r="J15" s="274"/>
      <c r="K15" s="274"/>
      <c r="L15" s="274"/>
      <c r="M15" s="275"/>
    </row>
    <row r="16" spans="1:13" ht="18" customHeight="1" x14ac:dyDescent="0.2">
      <c r="A16" s="272">
        <v>6</v>
      </c>
      <c r="B16" s="99" t="s">
        <v>295</v>
      </c>
      <c r="J16" s="273"/>
      <c r="K16" s="274"/>
      <c r="L16" s="273"/>
      <c r="M16" s="272">
        <v>6</v>
      </c>
    </row>
    <row r="17" spans="1:13" ht="5.25" customHeight="1" x14ac:dyDescent="0.2">
      <c r="A17" s="275"/>
      <c r="J17" s="274"/>
      <c r="K17" s="274"/>
      <c r="L17" s="274"/>
      <c r="M17" s="275"/>
    </row>
    <row r="18" spans="1:13" ht="18" customHeight="1" x14ac:dyDescent="0.2">
      <c r="A18" s="272">
        <v>7</v>
      </c>
      <c r="B18" s="99" t="s">
        <v>296</v>
      </c>
      <c r="J18" s="273"/>
      <c r="K18" s="274"/>
      <c r="L18" s="273"/>
      <c r="M18" s="272">
        <v>7</v>
      </c>
    </row>
    <row r="19" spans="1:13" ht="18" customHeight="1" x14ac:dyDescent="0.2">
      <c r="A19" s="275"/>
      <c r="B19" s="99" t="s">
        <v>297</v>
      </c>
      <c r="C19" s="203"/>
      <c r="D19" s="203"/>
      <c r="E19" s="203"/>
      <c r="F19" s="203"/>
      <c r="G19" s="203"/>
      <c r="J19" s="276"/>
      <c r="K19" s="276"/>
      <c r="L19" s="276"/>
      <c r="M19" s="275"/>
    </row>
    <row r="20" spans="1:13" ht="5.25" customHeight="1" x14ac:dyDescent="0.2">
      <c r="A20" s="275"/>
      <c r="J20" s="274"/>
      <c r="K20" s="274"/>
      <c r="L20" s="274"/>
      <c r="M20" s="275"/>
    </row>
    <row r="21" spans="1:13" ht="18" customHeight="1" x14ac:dyDescent="0.2">
      <c r="A21" s="272">
        <v>8</v>
      </c>
      <c r="B21" s="99" t="s">
        <v>298</v>
      </c>
      <c r="J21" s="273"/>
      <c r="K21" s="274"/>
      <c r="L21" s="273"/>
      <c r="M21" s="272">
        <v>8</v>
      </c>
    </row>
    <row r="22" spans="1:13" ht="5.25" customHeight="1" x14ac:dyDescent="0.2">
      <c r="A22" s="275"/>
      <c r="J22" s="274"/>
      <c r="K22" s="274"/>
      <c r="L22" s="274"/>
      <c r="M22" s="275"/>
    </row>
    <row r="23" spans="1:13" ht="18" customHeight="1" x14ac:dyDescent="0.2">
      <c r="A23" s="272">
        <v>9</v>
      </c>
      <c r="B23" s="99" t="s">
        <v>299</v>
      </c>
      <c r="J23" s="273"/>
      <c r="K23" s="274"/>
      <c r="L23" s="273"/>
      <c r="M23" s="272">
        <v>9</v>
      </c>
    </row>
    <row r="24" spans="1:13" ht="5.25" customHeight="1" x14ac:dyDescent="0.2">
      <c r="A24" s="275"/>
      <c r="J24" s="274"/>
      <c r="K24" s="274"/>
      <c r="L24" s="274"/>
      <c r="M24" s="275"/>
    </row>
    <row r="25" spans="1:13" ht="18" customHeight="1" x14ac:dyDescent="0.2">
      <c r="A25" s="272">
        <v>10</v>
      </c>
      <c r="B25" s="99" t="s">
        <v>300</v>
      </c>
      <c r="J25" s="273"/>
      <c r="K25" s="274"/>
      <c r="L25" s="273"/>
      <c r="M25" s="272">
        <v>10</v>
      </c>
    </row>
    <row r="26" spans="1:13" ht="5.25" customHeight="1" x14ac:dyDescent="0.2">
      <c r="A26" s="275"/>
      <c r="J26" s="274"/>
      <c r="K26" s="274"/>
      <c r="L26" s="274"/>
      <c r="M26" s="275"/>
    </row>
    <row r="27" spans="1:13" ht="18" customHeight="1" x14ac:dyDescent="0.2">
      <c r="A27" s="272">
        <v>11</v>
      </c>
      <c r="B27" s="99" t="s">
        <v>301</v>
      </c>
      <c r="C27" s="203"/>
      <c r="D27" s="203"/>
      <c r="E27" s="203"/>
      <c r="F27" s="203"/>
      <c r="G27" s="203"/>
      <c r="J27" s="273"/>
      <c r="K27" s="274"/>
      <c r="L27" s="273"/>
      <c r="M27" s="272">
        <v>11</v>
      </c>
    </row>
    <row r="28" spans="1:13" ht="5.25" customHeight="1" x14ac:dyDescent="0.2">
      <c r="A28" s="275"/>
      <c r="J28" s="274"/>
      <c r="K28" s="274"/>
      <c r="L28" s="274"/>
      <c r="M28" s="275"/>
    </row>
    <row r="29" spans="1:13" ht="18" customHeight="1" x14ac:dyDescent="0.2">
      <c r="A29" s="272">
        <v>12</v>
      </c>
      <c r="B29" s="99" t="s">
        <v>302</v>
      </c>
      <c r="C29" s="203"/>
      <c r="D29" s="203"/>
      <c r="E29" s="203"/>
      <c r="F29" s="203"/>
      <c r="G29" s="203"/>
      <c r="J29" s="273"/>
      <c r="K29" s="274"/>
      <c r="L29" s="273"/>
      <c r="M29" s="272">
        <v>12</v>
      </c>
    </row>
    <row r="30" spans="1:13" ht="18" customHeight="1" x14ac:dyDescent="0.2">
      <c r="A30" s="275"/>
      <c r="B30" s="99" t="s">
        <v>303</v>
      </c>
      <c r="C30" s="203"/>
      <c r="D30" s="203"/>
      <c r="E30" s="203"/>
      <c r="F30" s="203"/>
      <c r="G30" s="203"/>
      <c r="J30" s="273"/>
      <c r="K30" s="274"/>
      <c r="L30" s="273"/>
      <c r="M30" s="275"/>
    </row>
    <row r="31" spans="1:13" ht="5.25" customHeight="1" x14ac:dyDescent="0.2">
      <c r="A31" s="275"/>
      <c r="J31" s="274"/>
      <c r="K31" s="274"/>
      <c r="L31" s="274"/>
      <c r="M31" s="275"/>
    </row>
    <row r="32" spans="1:13" ht="18" customHeight="1" x14ac:dyDescent="0.2">
      <c r="A32" s="272">
        <v>13</v>
      </c>
      <c r="B32" s="99" t="s">
        <v>304</v>
      </c>
      <c r="J32" s="273"/>
      <c r="K32" s="274"/>
      <c r="L32" s="273"/>
      <c r="M32" s="272">
        <v>13</v>
      </c>
    </row>
    <row r="33" spans="1:13" ht="5.25" customHeight="1" x14ac:dyDescent="0.2">
      <c r="A33" s="275"/>
      <c r="J33" s="274"/>
      <c r="K33" s="274"/>
      <c r="L33" s="274"/>
      <c r="M33" s="275"/>
    </row>
    <row r="34" spans="1:13" ht="18" customHeight="1" x14ac:dyDescent="0.2">
      <c r="A34" s="272">
        <v>14</v>
      </c>
      <c r="B34" s="99" t="s">
        <v>305</v>
      </c>
      <c r="J34" s="273"/>
      <c r="K34" s="274"/>
      <c r="L34" s="273"/>
      <c r="M34" s="272">
        <v>14</v>
      </c>
    </row>
    <row r="35" spans="1:13" ht="5.25" customHeight="1" x14ac:dyDescent="0.2">
      <c r="A35" s="275"/>
      <c r="J35" s="274"/>
      <c r="K35" s="274"/>
      <c r="L35" s="274"/>
      <c r="M35" s="275"/>
    </row>
    <row r="36" spans="1:13" ht="18" customHeight="1" x14ac:dyDescent="0.2">
      <c r="A36" s="272">
        <v>15</v>
      </c>
      <c r="B36" s="99" t="s">
        <v>306</v>
      </c>
      <c r="J36" s="273"/>
      <c r="K36" s="274"/>
      <c r="L36" s="273"/>
      <c r="M36" s="272">
        <v>15</v>
      </c>
    </row>
    <row r="37" spans="1:13" ht="5.25" customHeight="1" x14ac:dyDescent="0.2">
      <c r="A37" s="275"/>
      <c r="J37" s="274"/>
      <c r="K37" s="274"/>
      <c r="L37" s="274"/>
      <c r="M37" s="275"/>
    </row>
    <row r="38" spans="1:13" ht="18" customHeight="1" x14ac:dyDescent="0.2">
      <c r="A38" s="272">
        <v>16</v>
      </c>
      <c r="B38" s="99" t="s">
        <v>307</v>
      </c>
      <c r="J38" s="273"/>
      <c r="K38" s="274"/>
      <c r="L38" s="273"/>
      <c r="M38" s="272">
        <v>16</v>
      </c>
    </row>
    <row r="39" spans="1:13" ht="18" customHeight="1" x14ac:dyDescent="0.2">
      <c r="A39" s="272"/>
      <c r="B39" s="277" t="s">
        <v>308</v>
      </c>
      <c r="J39" s="273"/>
      <c r="K39" s="274"/>
      <c r="L39" s="273"/>
      <c r="M39" s="272"/>
    </row>
    <row r="40" spans="1:13" ht="5.25" customHeight="1" x14ac:dyDescent="0.2">
      <c r="A40" s="275"/>
      <c r="J40" s="274"/>
      <c r="K40" s="274"/>
      <c r="L40" s="274"/>
      <c r="M40" s="275"/>
    </row>
    <row r="41" spans="1:13" ht="18" customHeight="1" x14ac:dyDescent="0.2">
      <c r="A41" s="272">
        <v>17</v>
      </c>
      <c r="B41" s="99" t="s">
        <v>125</v>
      </c>
      <c r="C41" s="203"/>
      <c r="D41" s="203"/>
      <c r="E41" s="203"/>
      <c r="F41" s="203"/>
      <c r="G41" s="203"/>
      <c r="J41" s="273"/>
      <c r="K41" s="274"/>
      <c r="L41" s="273"/>
      <c r="M41" s="272">
        <v>17</v>
      </c>
    </row>
    <row r="42" spans="1:13" ht="5.25" customHeight="1" x14ac:dyDescent="0.2">
      <c r="A42" s="275"/>
      <c r="C42" s="203"/>
      <c r="D42" s="203"/>
      <c r="E42" s="203"/>
      <c r="F42" s="203"/>
      <c r="G42" s="203"/>
      <c r="J42" s="274"/>
      <c r="K42" s="274"/>
      <c r="L42" s="274"/>
      <c r="M42" s="275"/>
    </row>
    <row r="43" spans="1:13" ht="18" customHeight="1" x14ac:dyDescent="0.2">
      <c r="A43" s="272">
        <v>18</v>
      </c>
      <c r="B43" s="99" t="s">
        <v>309</v>
      </c>
      <c r="J43" s="273"/>
      <c r="K43" s="274"/>
      <c r="L43" s="273"/>
      <c r="M43" s="272">
        <v>18</v>
      </c>
    </row>
    <row r="44" spans="1:13" ht="5.25" customHeight="1" x14ac:dyDescent="0.2">
      <c r="A44" s="275"/>
      <c r="C44" s="203"/>
      <c r="D44" s="203"/>
      <c r="E44" s="203"/>
      <c r="F44" s="203"/>
      <c r="G44" s="203"/>
      <c r="J44" s="274"/>
      <c r="K44" s="274"/>
      <c r="L44" s="274"/>
      <c r="M44" s="275"/>
    </row>
    <row r="45" spans="1:13" ht="18" customHeight="1" x14ac:dyDescent="0.2">
      <c r="A45" s="272">
        <v>19</v>
      </c>
      <c r="B45" s="99" t="s">
        <v>310</v>
      </c>
      <c r="C45" s="203"/>
      <c r="D45" s="203"/>
      <c r="E45" s="203"/>
      <c r="F45" s="203"/>
      <c r="G45" s="203"/>
      <c r="J45" s="273"/>
      <c r="K45" s="274"/>
      <c r="L45" s="273"/>
      <c r="M45" s="272">
        <v>19</v>
      </c>
    </row>
    <row r="46" spans="1:13" ht="5.25" customHeight="1" x14ac:dyDescent="0.2">
      <c r="A46" s="275"/>
      <c r="C46" s="203"/>
      <c r="D46" s="203"/>
      <c r="E46" s="203"/>
      <c r="F46" s="203"/>
      <c r="G46" s="203"/>
      <c r="J46" s="274"/>
      <c r="K46" s="274"/>
      <c r="L46" s="274"/>
      <c r="M46" s="275"/>
    </row>
    <row r="47" spans="1:13" ht="18" customHeight="1" x14ac:dyDescent="0.2">
      <c r="A47" s="272">
        <v>20</v>
      </c>
      <c r="B47" s="99" t="s">
        <v>311</v>
      </c>
      <c r="C47" s="203"/>
      <c r="D47" s="203"/>
      <c r="E47" s="203"/>
      <c r="F47" s="203"/>
      <c r="G47" s="203"/>
      <c r="J47" s="273"/>
      <c r="K47" s="274"/>
      <c r="L47" s="273"/>
      <c r="M47" s="272">
        <v>20</v>
      </c>
    </row>
    <row r="48" spans="1:13" ht="5.25" customHeight="1" x14ac:dyDescent="0.2">
      <c r="A48" s="275"/>
      <c r="C48" s="203"/>
      <c r="D48" s="203"/>
      <c r="E48" s="203"/>
      <c r="F48" s="203"/>
      <c r="G48" s="203"/>
      <c r="J48" s="274"/>
      <c r="K48" s="274"/>
      <c r="L48" s="274"/>
      <c r="M48" s="275"/>
    </row>
    <row r="49" spans="1:13" ht="18" customHeight="1" x14ac:dyDescent="0.2">
      <c r="A49" s="272">
        <v>21</v>
      </c>
      <c r="B49" s="99" t="s">
        <v>312</v>
      </c>
      <c r="C49" s="203"/>
      <c r="D49" s="203"/>
      <c r="E49" s="203"/>
      <c r="F49" s="203"/>
      <c r="G49" s="203"/>
      <c r="J49" s="273"/>
      <c r="K49" s="274"/>
      <c r="L49" s="273"/>
      <c r="M49" s="272">
        <v>21</v>
      </c>
    </row>
    <row r="50" spans="1:13" ht="18" customHeight="1" x14ac:dyDescent="0.2">
      <c r="A50" s="272"/>
      <c r="B50" s="99" t="s">
        <v>313</v>
      </c>
      <c r="C50" s="203"/>
      <c r="D50" s="203"/>
      <c r="E50" s="203"/>
      <c r="F50" s="203"/>
      <c r="G50" s="203"/>
      <c r="J50" s="276"/>
      <c r="K50" s="274"/>
      <c r="L50" s="276"/>
      <c r="M50" s="272"/>
    </row>
    <row r="51" spans="1:13" ht="5.25" customHeight="1" x14ac:dyDescent="0.2">
      <c r="A51" s="275"/>
      <c r="C51" s="203"/>
      <c r="D51" s="203"/>
      <c r="E51" s="203"/>
      <c r="F51" s="203"/>
      <c r="G51" s="203"/>
      <c r="J51" s="274"/>
      <c r="K51" s="274"/>
      <c r="L51" s="274"/>
      <c r="M51" s="275"/>
    </row>
    <row r="52" spans="1:13" ht="18" customHeight="1" x14ac:dyDescent="0.2">
      <c r="A52" s="272">
        <v>22</v>
      </c>
      <c r="B52" s="99" t="s">
        <v>314</v>
      </c>
      <c r="C52" s="203"/>
      <c r="D52" s="203"/>
      <c r="E52" s="203"/>
      <c r="F52" s="203"/>
      <c r="G52" s="203"/>
      <c r="J52" s="273"/>
      <c r="K52" s="274"/>
      <c r="L52" s="273"/>
      <c r="M52" s="272">
        <v>22</v>
      </c>
    </row>
    <row r="53" spans="1:13" ht="5.25" customHeight="1" x14ac:dyDescent="0.2">
      <c r="C53" s="203"/>
      <c r="D53" s="203"/>
      <c r="E53" s="203"/>
      <c r="F53" s="203"/>
      <c r="G53" s="203"/>
      <c r="J53" s="274"/>
      <c r="K53" s="274"/>
      <c r="L53" s="274"/>
    </row>
    <row r="54" spans="1:13" ht="18" customHeight="1" x14ac:dyDescent="0.2">
      <c r="A54" s="272">
        <v>23</v>
      </c>
      <c r="B54" s="99" t="s">
        <v>315</v>
      </c>
      <c r="C54" s="203"/>
      <c r="D54" s="203"/>
      <c r="E54" s="203"/>
      <c r="F54" s="203"/>
      <c r="G54" s="203"/>
      <c r="J54" s="273"/>
      <c r="K54" s="274"/>
      <c r="L54" s="273"/>
      <c r="M54" s="272">
        <v>23</v>
      </c>
    </row>
    <row r="55" spans="1:13" ht="7.5" customHeight="1" x14ac:dyDescent="0.2">
      <c r="C55" s="203"/>
      <c r="D55" s="203"/>
      <c r="E55" s="203"/>
      <c r="F55" s="203"/>
      <c r="G55" s="203"/>
      <c r="J55" s="274"/>
      <c r="K55" s="274"/>
      <c r="L55" s="274"/>
    </row>
    <row r="56" spans="1:13" ht="12" customHeight="1" x14ac:dyDescent="0.2">
      <c r="B56" s="278" t="s">
        <v>316</v>
      </c>
    </row>
    <row r="57" spans="1:13" ht="18.75" customHeight="1" x14ac:dyDescent="0.2">
      <c r="B57" s="568"/>
      <c r="C57" s="568"/>
      <c r="D57" s="568"/>
      <c r="E57" s="568"/>
      <c r="F57" s="568"/>
      <c r="H57" s="568"/>
      <c r="I57" s="568"/>
      <c r="J57" s="568"/>
    </row>
    <row r="58" spans="1:13" ht="14.25" customHeight="1" x14ac:dyDescent="0.2">
      <c r="B58" s="99" t="s">
        <v>117</v>
      </c>
      <c r="H58" s="99" t="s">
        <v>86</v>
      </c>
    </row>
    <row r="59" spans="1:13" ht="14.25" customHeight="1" x14ac:dyDescent="0.2">
      <c r="B59" s="568"/>
      <c r="C59" s="568"/>
      <c r="D59" s="568"/>
      <c r="E59" s="568"/>
      <c r="F59" s="568"/>
      <c r="H59" s="568"/>
      <c r="I59" s="568"/>
      <c r="J59" s="568"/>
    </row>
    <row r="60" spans="1:13" ht="14.25" customHeight="1" x14ac:dyDescent="0.2">
      <c r="B60" s="99" t="s">
        <v>118</v>
      </c>
      <c r="H60" s="99" t="s">
        <v>86</v>
      </c>
    </row>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sheetData>
  <sheetProtection password="AA36" sheet="1" objects="1" scenarios="1" selectLockedCells="1"/>
  <mergeCells count="8">
    <mergeCell ref="C1:D1"/>
    <mergeCell ref="E1:F1"/>
    <mergeCell ref="B59:F59"/>
    <mergeCell ref="H59:J59"/>
    <mergeCell ref="C2:G2"/>
    <mergeCell ref="C3:G3"/>
    <mergeCell ref="B57:F57"/>
    <mergeCell ref="H57:J57"/>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1"/>
  <sheetViews>
    <sheetView showGridLines="0" zoomScale="90" zoomScaleNormal="90" workbookViewId="0">
      <selection activeCell="O17" sqref="O17"/>
    </sheetView>
  </sheetViews>
  <sheetFormatPr defaultColWidth="9.28515625" defaultRowHeight="15" x14ac:dyDescent="0.2"/>
  <cols>
    <col min="1" max="1" width="7.7109375" style="79" customWidth="1"/>
    <col min="2" max="8" width="9.28515625" style="79"/>
    <col min="9" max="9" width="9.7109375" style="79" customWidth="1"/>
    <col min="10" max="10" width="14.28515625" style="79" customWidth="1"/>
    <col min="11" max="16384" width="9.28515625" style="79"/>
  </cols>
  <sheetData>
    <row r="1" spans="1:10" ht="15.75" thickBot="1" x14ac:dyDescent="0.25">
      <c r="A1" s="78"/>
    </row>
    <row r="2" spans="1:10" ht="15.75" thickBot="1" x14ac:dyDescent="0.25">
      <c r="A2" s="79" t="s">
        <v>27</v>
      </c>
      <c r="C2" s="574">
        <f>'Check Request'!$B$6</f>
        <v>0</v>
      </c>
      <c r="D2" s="575"/>
      <c r="E2" s="574">
        <f>'Check Request'!$D$6</f>
        <v>0</v>
      </c>
      <c r="F2" s="575"/>
      <c r="G2" s="80"/>
    </row>
    <row r="3" spans="1:10" ht="15.75" thickBot="1" x14ac:dyDescent="0.25">
      <c r="C3" s="580"/>
      <c r="D3" s="580"/>
      <c r="E3" s="580"/>
      <c r="F3" s="580"/>
    </row>
    <row r="4" spans="1:10" ht="15.75" thickBot="1" x14ac:dyDescent="0.25">
      <c r="A4" s="79" t="s">
        <v>17</v>
      </c>
      <c r="B4" s="574">
        <f>'Check Request'!H6</f>
        <v>0</v>
      </c>
      <c r="C4" s="575"/>
    </row>
    <row r="5" spans="1:10" ht="108" customHeight="1" x14ac:dyDescent="0.2">
      <c r="A5" s="578" t="s">
        <v>155</v>
      </c>
      <c r="B5" s="579"/>
      <c r="C5" s="579"/>
      <c r="D5" s="579"/>
      <c r="E5" s="579"/>
      <c r="F5" s="579"/>
      <c r="G5" s="579"/>
      <c r="H5" s="579"/>
      <c r="I5" s="579"/>
      <c r="J5" s="579"/>
    </row>
    <row r="7" spans="1:10" ht="43.5" customHeight="1" x14ac:dyDescent="0.2">
      <c r="A7" s="576" t="s">
        <v>287</v>
      </c>
      <c r="B7" s="577"/>
      <c r="C7" s="577"/>
      <c r="D7" s="577"/>
      <c r="E7" s="577"/>
      <c r="F7" s="577"/>
      <c r="G7" s="577"/>
      <c r="H7" s="577"/>
      <c r="I7" s="577"/>
      <c r="J7" s="577"/>
    </row>
    <row r="9" spans="1:10" ht="12.75" customHeight="1" x14ac:dyDescent="0.2">
      <c r="A9" s="581" t="s">
        <v>280</v>
      </c>
      <c r="B9" s="581"/>
      <c r="C9" s="581"/>
      <c r="D9" s="581"/>
      <c r="E9" s="581"/>
      <c r="F9" s="581"/>
      <c r="G9" s="581"/>
      <c r="H9" s="581"/>
      <c r="I9" s="581"/>
      <c r="J9" s="581"/>
    </row>
    <row r="10" spans="1:10" ht="24.75" customHeight="1" x14ac:dyDescent="0.2">
      <c r="A10" s="123"/>
      <c r="B10" s="123"/>
      <c r="C10" s="123"/>
      <c r="D10" s="123"/>
      <c r="E10" s="123"/>
      <c r="F10" s="123"/>
      <c r="G10" s="123"/>
      <c r="H10" s="123"/>
      <c r="I10" s="123"/>
      <c r="J10" s="123"/>
    </row>
    <row r="11" spans="1:10" x14ac:dyDescent="0.2">
      <c r="A11" s="572" t="s">
        <v>276</v>
      </c>
      <c r="B11" s="572"/>
      <c r="C11" s="573"/>
      <c r="D11" s="573"/>
      <c r="E11" s="573"/>
      <c r="F11" s="573"/>
      <c r="G11" s="573"/>
      <c r="H11" s="573"/>
      <c r="I11" s="573"/>
      <c r="J11" s="573"/>
    </row>
    <row r="12" spans="1:10" x14ac:dyDescent="0.2">
      <c r="A12" s="347" t="s">
        <v>275</v>
      </c>
      <c r="B12" s="347"/>
      <c r="C12" s="347"/>
      <c r="D12" s="347"/>
      <c r="E12" s="347"/>
      <c r="F12" s="347"/>
      <c r="G12" s="347"/>
      <c r="H12" s="347"/>
      <c r="I12" s="347"/>
      <c r="J12" s="347"/>
    </row>
    <row r="13" spans="1:10" x14ac:dyDescent="0.2">
      <c r="A13" s="82"/>
      <c r="B13" s="82"/>
      <c r="C13" s="82"/>
      <c r="D13" s="82"/>
      <c r="E13" s="82"/>
      <c r="F13" s="82"/>
      <c r="G13" s="82"/>
      <c r="H13" s="82"/>
      <c r="I13" s="82"/>
      <c r="J13" s="82"/>
    </row>
    <row r="14" spans="1:10" x14ac:dyDescent="0.2">
      <c r="A14" s="572" t="s">
        <v>274</v>
      </c>
      <c r="B14" s="572"/>
      <c r="C14" s="573"/>
      <c r="D14" s="573"/>
      <c r="E14" s="573"/>
      <c r="F14" s="573"/>
      <c r="G14" s="573"/>
      <c r="H14" s="573"/>
      <c r="I14" s="573"/>
      <c r="J14" s="573"/>
    </row>
    <row r="15" spans="1:10" x14ac:dyDescent="0.2">
      <c r="A15" s="347" t="s">
        <v>277</v>
      </c>
      <c r="B15" s="347"/>
      <c r="C15" s="347"/>
      <c r="D15" s="347"/>
      <c r="E15" s="347"/>
      <c r="F15" s="347"/>
      <c r="G15" s="347"/>
      <c r="H15" s="347"/>
      <c r="I15" s="347"/>
      <c r="J15" s="347"/>
    </row>
    <row r="17" spans="1:10" x14ac:dyDescent="0.2">
      <c r="A17" s="572" t="s">
        <v>272</v>
      </c>
      <c r="B17" s="572"/>
      <c r="C17" s="573"/>
      <c r="D17" s="573"/>
      <c r="E17" s="573"/>
      <c r="F17" s="573"/>
      <c r="G17" s="573"/>
      <c r="H17" s="573"/>
      <c r="I17" s="573"/>
      <c r="J17" s="573"/>
    </row>
    <row r="18" spans="1:10" x14ac:dyDescent="0.2">
      <c r="A18" s="347" t="s">
        <v>278</v>
      </c>
      <c r="B18" s="347"/>
      <c r="C18" s="347"/>
      <c r="D18" s="347"/>
      <c r="E18" s="347"/>
      <c r="F18" s="347"/>
      <c r="G18" s="347"/>
      <c r="H18" s="347"/>
      <c r="I18" s="347"/>
      <c r="J18" s="347"/>
    </row>
    <row r="19" spans="1:10" x14ac:dyDescent="0.2">
      <c r="C19" s="119"/>
    </row>
    <row r="20" spans="1:10" x14ac:dyDescent="0.2">
      <c r="A20" s="572" t="s">
        <v>273</v>
      </c>
      <c r="B20" s="572"/>
      <c r="C20" s="573"/>
      <c r="D20" s="573"/>
      <c r="E20" s="573"/>
      <c r="F20" s="573"/>
      <c r="G20" s="573"/>
      <c r="H20" s="573"/>
      <c r="I20" s="573"/>
      <c r="J20" s="573"/>
    </row>
    <row r="21" spans="1:10" x14ac:dyDescent="0.2">
      <c r="A21" s="347" t="s">
        <v>279</v>
      </c>
      <c r="B21" s="347"/>
      <c r="C21" s="347"/>
      <c r="D21" s="347"/>
      <c r="E21" s="347"/>
      <c r="F21" s="347"/>
      <c r="G21" s="347"/>
      <c r="H21" s="347"/>
      <c r="I21" s="347"/>
      <c r="J21" s="347"/>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9:J9"/>
    <mergeCell ref="A17:J17"/>
    <mergeCell ref="A11:J11"/>
    <mergeCell ref="A12:J12"/>
    <mergeCell ref="A14:J14"/>
    <mergeCell ref="A15:J15"/>
    <mergeCell ref="A20:J20"/>
    <mergeCell ref="A21:J21"/>
    <mergeCell ref="B4:C4"/>
    <mergeCell ref="A7:J7"/>
    <mergeCell ref="A5:J5"/>
    <mergeCell ref="A18:J18"/>
  </mergeCells>
  <phoneticPr fontId="4" type="noConversion"/>
  <conditionalFormatting sqref="B4:C4 C2:F2">
    <cfRule type="cellIs" dxfId="0" priority="1" operator="equal">
      <formula>0</formula>
    </cfRule>
  </conditionalFormatting>
  <pageMargins left="0" right="0" top="0.75" bottom="0" header="0.25" footer="0"/>
  <pageSetup orientation="portrait" r:id="rId2"/>
  <headerFooter>
    <oddHeader>&amp;C&amp;"HelveticaNeueLT Pro 45 Lt,Regular"&amp;11Client Signature Form&amp;R&amp;G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A40" sqref="A40"/>
    </sheetView>
  </sheetViews>
  <sheetFormatPr defaultColWidth="9.28515625" defaultRowHeight="14.25" x14ac:dyDescent="0.2"/>
  <cols>
    <col min="1" max="1" width="21.28515625" style="235" customWidth="1"/>
    <col min="2" max="5" width="11.5703125" style="235" bestFit="1" customWidth="1"/>
    <col min="6" max="6" width="12.7109375" style="235" bestFit="1" customWidth="1"/>
    <col min="7" max="9" width="11.5703125" style="235" bestFit="1" customWidth="1"/>
    <col min="10" max="11" width="13.140625" style="235" bestFit="1" customWidth="1"/>
    <col min="12" max="16384" width="9.28515625" style="235"/>
  </cols>
  <sheetData>
    <row r="1" spans="1:11" s="230" customFormat="1" ht="25.15" customHeight="1" x14ac:dyDescent="0.25">
      <c r="A1" s="229" t="s">
        <v>35</v>
      </c>
      <c r="B1" s="229" t="s">
        <v>36</v>
      </c>
      <c r="C1" s="229" t="s">
        <v>37</v>
      </c>
      <c r="D1" s="229" t="s">
        <v>38</v>
      </c>
      <c r="E1" s="229" t="s">
        <v>39</v>
      </c>
      <c r="F1" s="229" t="s">
        <v>40</v>
      </c>
      <c r="G1" s="229" t="s">
        <v>41</v>
      </c>
      <c r="H1" s="229" t="s">
        <v>42</v>
      </c>
      <c r="I1" s="229" t="s">
        <v>43</v>
      </c>
      <c r="J1" s="229" t="s">
        <v>112</v>
      </c>
      <c r="K1" s="229" t="s">
        <v>113</v>
      </c>
    </row>
    <row r="2" spans="1:11" s="233" customFormat="1" ht="18.75" customHeight="1" x14ac:dyDescent="0.25">
      <c r="A2" s="231" t="s">
        <v>203</v>
      </c>
      <c r="B2" s="232">
        <v>52150</v>
      </c>
      <c r="C2" s="232">
        <v>59600</v>
      </c>
      <c r="D2" s="232">
        <v>67050</v>
      </c>
      <c r="E2" s="232">
        <v>74500</v>
      </c>
      <c r="F2" s="232">
        <v>80450</v>
      </c>
      <c r="G2" s="232">
        <v>86400</v>
      </c>
      <c r="H2" s="232">
        <v>92400</v>
      </c>
      <c r="I2" s="232">
        <v>98350</v>
      </c>
      <c r="J2" s="232">
        <v>104300</v>
      </c>
      <c r="K2" s="232">
        <v>110250</v>
      </c>
    </row>
    <row r="3" spans="1:11" s="233" customFormat="1" ht="18.75" customHeight="1" x14ac:dyDescent="0.25">
      <c r="A3" s="231" t="s">
        <v>50</v>
      </c>
      <c r="B3" s="232">
        <v>26100</v>
      </c>
      <c r="C3" s="232">
        <v>29800</v>
      </c>
      <c r="D3" s="232">
        <v>33550</v>
      </c>
      <c r="E3" s="232">
        <v>37250</v>
      </c>
      <c r="F3" s="232">
        <v>40250</v>
      </c>
      <c r="G3" s="232">
        <v>43200</v>
      </c>
      <c r="H3" s="232">
        <v>46200</v>
      </c>
      <c r="I3" s="232">
        <v>49150</v>
      </c>
      <c r="J3" s="232">
        <v>52150</v>
      </c>
      <c r="K3" s="232">
        <v>55150</v>
      </c>
    </row>
    <row r="4" spans="1:11" ht="18.75" customHeight="1" x14ac:dyDescent="0.2">
      <c r="A4" s="234" t="s">
        <v>49</v>
      </c>
      <c r="B4" s="232">
        <v>15650</v>
      </c>
      <c r="C4" s="232">
        <v>17900</v>
      </c>
      <c r="D4" s="232">
        <v>20100</v>
      </c>
      <c r="E4" s="232">
        <v>22350</v>
      </c>
      <c r="F4" s="232">
        <v>24150</v>
      </c>
      <c r="G4" s="232">
        <v>25950</v>
      </c>
      <c r="H4" s="232">
        <v>27700</v>
      </c>
      <c r="I4" s="232">
        <v>29500</v>
      </c>
      <c r="J4" s="232">
        <v>31300</v>
      </c>
      <c r="K4" s="232">
        <v>33100</v>
      </c>
    </row>
    <row r="5" spans="1:11" ht="18.75" customHeight="1" x14ac:dyDescent="0.25">
      <c r="A5" s="246" t="s">
        <v>232</v>
      </c>
      <c r="B5" s="238">
        <v>18250</v>
      </c>
      <c r="C5" s="238">
        <v>20900</v>
      </c>
      <c r="D5" s="238">
        <v>23500</v>
      </c>
      <c r="E5" s="238">
        <v>26100</v>
      </c>
      <c r="F5" s="238">
        <v>28200</v>
      </c>
      <c r="G5" s="238">
        <v>30300</v>
      </c>
      <c r="H5" s="238">
        <v>32350</v>
      </c>
      <c r="I5" s="238">
        <v>34450</v>
      </c>
      <c r="J5" s="238">
        <v>36550</v>
      </c>
      <c r="K5" s="238">
        <v>38650</v>
      </c>
    </row>
    <row r="6" spans="1:11" ht="25.15" customHeight="1" x14ac:dyDescent="0.2">
      <c r="B6" s="236"/>
      <c r="C6" s="237">
        <v>-3450</v>
      </c>
      <c r="D6" s="237">
        <v>-3500</v>
      </c>
      <c r="E6" s="237">
        <v>-3450</v>
      </c>
      <c r="F6" s="237">
        <v>-2800</v>
      </c>
      <c r="G6" s="237">
        <v>-2800</v>
      </c>
      <c r="H6" s="237">
        <v>-2800</v>
      </c>
      <c r="I6" s="237">
        <v>-2750</v>
      </c>
      <c r="J6" s="237">
        <v>-3800</v>
      </c>
      <c r="K6" s="237">
        <v>-1750</v>
      </c>
    </row>
    <row r="7" spans="1:11" ht="25.15" customHeight="1" x14ac:dyDescent="0.25">
      <c r="A7" s="244" t="s">
        <v>204</v>
      </c>
      <c r="B7" s="245">
        <v>52150</v>
      </c>
      <c r="C7" s="245">
        <v>59600</v>
      </c>
      <c r="D7" s="245">
        <v>67050</v>
      </c>
      <c r="E7" s="245">
        <v>74500</v>
      </c>
      <c r="F7" s="245">
        <v>80450</v>
      </c>
      <c r="G7" s="245">
        <v>86400</v>
      </c>
      <c r="H7" s="245">
        <v>92400</v>
      </c>
      <c r="I7" s="245">
        <v>98350</v>
      </c>
      <c r="J7" s="245">
        <v>104300</v>
      </c>
      <c r="K7" s="245">
        <v>110250</v>
      </c>
    </row>
    <row r="8" spans="1:11" x14ac:dyDescent="0.2">
      <c r="B8" s="236"/>
      <c r="C8" s="237">
        <v>-6900</v>
      </c>
      <c r="D8" s="237">
        <v>-7000</v>
      </c>
      <c r="E8" s="237">
        <v>-6900</v>
      </c>
      <c r="F8" s="237">
        <v>-5600</v>
      </c>
      <c r="G8" s="237">
        <v>-5600</v>
      </c>
      <c r="H8" s="237">
        <v>-5600</v>
      </c>
      <c r="I8" s="237">
        <v>-5500</v>
      </c>
      <c r="J8" s="237">
        <v>-7600</v>
      </c>
      <c r="K8" s="237">
        <v>-3500</v>
      </c>
    </row>
    <row r="9" spans="1:11" x14ac:dyDescent="0.2">
      <c r="B9" s="236"/>
      <c r="C9" s="236"/>
      <c r="D9" s="236"/>
      <c r="E9" s="236"/>
      <c r="F9" s="236"/>
      <c r="G9" s="236"/>
    </row>
    <row r="10" spans="1:11" x14ac:dyDescent="0.2">
      <c r="B10" s="236"/>
      <c r="C10" s="236"/>
      <c r="D10" s="236"/>
      <c r="E10" s="236"/>
      <c r="F10" s="236"/>
      <c r="G10" s="236"/>
      <c r="H10" s="236"/>
      <c r="I10" s="236"/>
      <c r="J10" s="236"/>
      <c r="K10" s="236"/>
    </row>
    <row r="11" spans="1:11" hidden="1" x14ac:dyDescent="0.2">
      <c r="A11" s="247" t="s">
        <v>131</v>
      </c>
      <c r="B11" s="248">
        <f t="shared" ref="B11:K11" si="0">SUM(B5)/12</f>
        <v>1520.8333333333333</v>
      </c>
      <c r="C11" s="248">
        <f t="shared" si="0"/>
        <v>1741.6666666666667</v>
      </c>
      <c r="D11" s="248">
        <f t="shared" si="0"/>
        <v>1958.3333333333333</v>
      </c>
      <c r="E11" s="248">
        <f t="shared" si="0"/>
        <v>2175</v>
      </c>
      <c r="F11" s="248">
        <f t="shared" si="0"/>
        <v>2350</v>
      </c>
      <c r="G11" s="248">
        <f t="shared" si="0"/>
        <v>2525</v>
      </c>
      <c r="H11" s="248">
        <f t="shared" si="0"/>
        <v>2695.8333333333335</v>
      </c>
      <c r="I11" s="248">
        <f t="shared" si="0"/>
        <v>2870.8333333333335</v>
      </c>
      <c r="J11" s="248">
        <f t="shared" si="0"/>
        <v>3045.8333333333335</v>
      </c>
      <c r="K11" s="248">
        <f t="shared" si="0"/>
        <v>3220.8333333333335</v>
      </c>
    </row>
    <row r="12" spans="1:11" hidden="1" x14ac:dyDescent="0.2">
      <c r="A12" s="239" t="s">
        <v>132</v>
      </c>
      <c r="B12" s="240">
        <f t="shared" ref="B12:K12" si="1">B11*12</f>
        <v>18250</v>
      </c>
      <c r="C12" s="240">
        <f t="shared" si="1"/>
        <v>20900</v>
      </c>
      <c r="D12" s="240">
        <f t="shared" si="1"/>
        <v>23500</v>
      </c>
      <c r="E12" s="240">
        <f t="shared" si="1"/>
        <v>26100</v>
      </c>
      <c r="F12" s="240">
        <f t="shared" si="1"/>
        <v>28200</v>
      </c>
      <c r="G12" s="240">
        <f t="shared" si="1"/>
        <v>30300</v>
      </c>
      <c r="H12" s="240">
        <f t="shared" si="1"/>
        <v>32350</v>
      </c>
      <c r="I12" s="240">
        <f t="shared" si="1"/>
        <v>34450</v>
      </c>
      <c r="J12" s="240">
        <f t="shared" si="1"/>
        <v>36550</v>
      </c>
      <c r="K12" s="240">
        <f t="shared" si="1"/>
        <v>38650</v>
      </c>
    </row>
    <row r="13" spans="1:11" hidden="1" x14ac:dyDescent="0.2">
      <c r="A13" s="239" t="s">
        <v>133</v>
      </c>
      <c r="B13" s="240">
        <f t="shared" ref="B13:K13" si="2">B7*0.65</f>
        <v>33897.5</v>
      </c>
      <c r="C13" s="240">
        <f t="shared" si="2"/>
        <v>38740</v>
      </c>
      <c r="D13" s="240">
        <f t="shared" si="2"/>
        <v>43582.5</v>
      </c>
      <c r="E13" s="240">
        <f t="shared" si="2"/>
        <v>48425</v>
      </c>
      <c r="F13" s="240">
        <f t="shared" si="2"/>
        <v>52292.5</v>
      </c>
      <c r="G13" s="240">
        <f t="shared" si="2"/>
        <v>56160</v>
      </c>
      <c r="H13" s="240">
        <f t="shared" si="2"/>
        <v>60060</v>
      </c>
      <c r="I13" s="240">
        <f t="shared" si="2"/>
        <v>63927.5</v>
      </c>
      <c r="J13" s="240">
        <f t="shared" si="2"/>
        <v>67795</v>
      </c>
      <c r="K13" s="240">
        <f t="shared" si="2"/>
        <v>71662.5</v>
      </c>
    </row>
    <row r="14" spans="1:11" hidden="1" x14ac:dyDescent="0.2">
      <c r="A14" s="241">
        <f>100/35</f>
        <v>2.8571428571428572</v>
      </c>
      <c r="B14" s="240">
        <f>SUM(B12:B13)</f>
        <v>52147.5</v>
      </c>
      <c r="C14" s="240">
        <f t="shared" ref="C14:E14" si="3">SUM(C12:C13)</f>
        <v>59640</v>
      </c>
      <c r="D14" s="240">
        <f t="shared" si="3"/>
        <v>67082.5</v>
      </c>
      <c r="E14" s="240">
        <f t="shared" si="3"/>
        <v>74525</v>
      </c>
      <c r="F14" s="240">
        <f t="shared" ref="F14:K14" si="4">F12*$A$14</f>
        <v>80571.42857142858</v>
      </c>
      <c r="G14" s="240">
        <f t="shared" si="4"/>
        <v>86571.42857142858</v>
      </c>
      <c r="H14" s="240">
        <f t="shared" si="4"/>
        <v>92428.571428571435</v>
      </c>
      <c r="I14" s="240">
        <f t="shared" si="4"/>
        <v>98428.571428571435</v>
      </c>
      <c r="J14" s="240">
        <f t="shared" si="4"/>
        <v>104428.57142857143</v>
      </c>
      <c r="K14" s="240">
        <f t="shared" si="4"/>
        <v>110428.57142857143</v>
      </c>
    </row>
    <row r="15" spans="1:11" hidden="1" x14ac:dyDescent="0.2">
      <c r="A15" s="239"/>
      <c r="B15" s="240">
        <f>B14*0.35</f>
        <v>18251.625</v>
      </c>
      <c r="C15" s="240">
        <f t="shared" ref="C15:K15" si="5">C14*0.35</f>
        <v>20874</v>
      </c>
      <c r="D15" s="240">
        <f t="shared" si="5"/>
        <v>23478.875</v>
      </c>
      <c r="E15" s="240">
        <f t="shared" si="5"/>
        <v>26083.75</v>
      </c>
      <c r="F15" s="240">
        <f t="shared" si="5"/>
        <v>28200</v>
      </c>
      <c r="G15" s="240">
        <f t="shared" si="5"/>
        <v>30300</v>
      </c>
      <c r="H15" s="240">
        <f t="shared" si="5"/>
        <v>32350</v>
      </c>
      <c r="I15" s="240">
        <f t="shared" si="5"/>
        <v>34450</v>
      </c>
      <c r="J15" s="240">
        <f t="shared" si="5"/>
        <v>36550</v>
      </c>
      <c r="K15" s="240">
        <f t="shared" si="5"/>
        <v>38650</v>
      </c>
    </row>
    <row r="16" spans="1:11" hidden="1" x14ac:dyDescent="0.2">
      <c r="A16" s="239"/>
      <c r="B16" s="240">
        <f>B12-B15</f>
        <v>-1.625</v>
      </c>
      <c r="C16" s="240">
        <f t="shared" ref="C16:K16" si="6">C12-C15</f>
        <v>26</v>
      </c>
      <c r="D16" s="240">
        <f t="shared" si="6"/>
        <v>21.125</v>
      </c>
      <c r="E16" s="240">
        <f t="shared" si="6"/>
        <v>16.25</v>
      </c>
      <c r="F16" s="240">
        <f t="shared" si="6"/>
        <v>0</v>
      </c>
      <c r="G16" s="240">
        <f t="shared" si="6"/>
        <v>0</v>
      </c>
      <c r="H16" s="240">
        <f t="shared" si="6"/>
        <v>0</v>
      </c>
      <c r="I16" s="240">
        <f t="shared" si="6"/>
        <v>0</v>
      </c>
      <c r="J16" s="240">
        <f t="shared" si="6"/>
        <v>0</v>
      </c>
      <c r="K16" s="240">
        <f t="shared" si="6"/>
        <v>0</v>
      </c>
    </row>
    <row r="17" spans="1:11" hidden="1" x14ac:dyDescent="0.2">
      <c r="A17" s="239"/>
      <c r="B17" s="240"/>
      <c r="C17" s="240"/>
      <c r="D17" s="240"/>
      <c r="E17" s="240"/>
      <c r="F17" s="240"/>
      <c r="G17" s="240"/>
      <c r="H17" s="240"/>
      <c r="I17" s="240"/>
      <c r="J17" s="240"/>
      <c r="K17" s="240"/>
    </row>
    <row r="18" spans="1:11" x14ac:dyDescent="0.2">
      <c r="B18" s="242"/>
      <c r="C18" s="242"/>
      <c r="D18" s="242"/>
      <c r="E18" s="242"/>
      <c r="F18" s="242"/>
      <c r="G18" s="242"/>
      <c r="H18" s="242"/>
      <c r="I18" s="242"/>
      <c r="J18" s="242"/>
      <c r="K18" s="242"/>
    </row>
    <row r="19" spans="1:11" x14ac:dyDescent="0.2">
      <c r="B19" s="243"/>
      <c r="C19" s="243"/>
      <c r="D19" s="243"/>
      <c r="E19" s="243"/>
      <c r="F19" s="243"/>
      <c r="G19" s="243"/>
      <c r="H19" s="243"/>
      <c r="I19" s="243"/>
      <c r="J19" s="243"/>
      <c r="K19" s="243"/>
    </row>
    <row r="20" spans="1:11" x14ac:dyDescent="0.2">
      <c r="B20" s="243"/>
      <c r="C20" s="243"/>
      <c r="D20" s="243"/>
      <c r="E20" s="243"/>
      <c r="F20" s="243"/>
      <c r="G20" s="243"/>
      <c r="H20" s="243"/>
      <c r="I20" s="243"/>
      <c r="J20" s="243"/>
      <c r="K20" s="243"/>
    </row>
    <row r="21" spans="1:11" x14ac:dyDescent="0.2">
      <c r="B21" s="243"/>
      <c r="C21" s="243"/>
      <c r="D21" s="243"/>
      <c r="E21" s="243"/>
      <c r="F21" s="243"/>
      <c r="G21" s="243"/>
      <c r="H21" s="243"/>
      <c r="I21" s="243"/>
      <c r="J21" s="243"/>
      <c r="K21" s="243"/>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4" zoomScaleNormal="100" workbookViewId="0">
      <selection activeCell="B32" sqref="B32"/>
    </sheetView>
  </sheetViews>
  <sheetFormatPr defaultColWidth="9.28515625" defaultRowHeight="14.25" x14ac:dyDescent="0.2"/>
  <cols>
    <col min="1" max="1" width="8.42578125" style="99" customWidth="1"/>
    <col min="2" max="2" width="10.28515625" style="99" customWidth="1"/>
    <col min="3" max="5" width="9.28515625" style="99"/>
    <col min="6" max="6" width="6.7109375" style="99" customWidth="1"/>
    <col min="7" max="7" width="9.28515625" style="99"/>
    <col min="8" max="8" width="10.140625" style="99" customWidth="1"/>
    <col min="9" max="9" width="9.28515625" style="99"/>
    <col min="10" max="10" width="6.28515625" style="99" customWidth="1"/>
    <col min="11" max="16384" width="9.28515625" style="99"/>
  </cols>
  <sheetData>
    <row r="1" spans="1:11" ht="15" x14ac:dyDescent="0.2">
      <c r="A1" s="337"/>
      <c r="B1" s="337"/>
      <c r="C1" s="337"/>
      <c r="D1" s="337"/>
      <c r="E1" s="338"/>
      <c r="F1" s="338"/>
      <c r="G1" s="339">
        <f>'Check Request'!$B$6</f>
        <v>0</v>
      </c>
      <c r="H1" s="340"/>
      <c r="I1" s="339">
        <f>'Check Request'!$D$6</f>
        <v>0</v>
      </c>
      <c r="J1" s="340"/>
      <c r="K1" s="228">
        <f>'Check Request'!$H$6</f>
        <v>0</v>
      </c>
    </row>
    <row r="2" spans="1:11" ht="15" customHeight="1" x14ac:dyDescent="0.2">
      <c r="A2" s="195"/>
      <c r="B2" s="341"/>
      <c r="C2" s="341"/>
      <c r="D2" s="341"/>
      <c r="E2" s="341"/>
      <c r="F2" s="341"/>
      <c r="G2" s="341"/>
      <c r="H2" s="341"/>
      <c r="I2" s="196"/>
      <c r="J2" s="196"/>
      <c r="K2" s="197"/>
    </row>
    <row r="3" spans="1:11" s="198" customFormat="1" ht="25.5" customHeight="1" x14ac:dyDescent="0.25">
      <c r="A3" s="342" t="s">
        <v>210</v>
      </c>
      <c r="B3" s="342"/>
      <c r="C3" s="342"/>
      <c r="D3" s="342"/>
      <c r="E3" s="342"/>
      <c r="F3" s="342"/>
      <c r="G3" s="342"/>
      <c r="H3" s="342"/>
      <c r="I3" s="342"/>
      <c r="J3" s="342"/>
      <c r="K3" s="342"/>
    </row>
    <row r="4" spans="1:11" s="198" customFormat="1" ht="25.5" customHeight="1" x14ac:dyDescent="0.25">
      <c r="A4" s="199"/>
      <c r="B4" s="199"/>
      <c r="C4" s="199"/>
      <c r="D4" s="200"/>
      <c r="E4" s="199"/>
      <c r="F4" s="201" t="s">
        <v>202</v>
      </c>
      <c r="G4" s="199"/>
      <c r="H4" s="199"/>
      <c r="I4" s="199"/>
      <c r="J4" s="199"/>
      <c r="K4" s="199"/>
    </row>
    <row r="5" spans="1:11" s="202" customFormat="1" ht="54.75" customHeight="1" x14ac:dyDescent="0.25">
      <c r="A5" s="335"/>
      <c r="B5" s="335"/>
      <c r="C5" s="335"/>
      <c r="D5" s="335"/>
      <c r="E5" s="335"/>
      <c r="F5" s="335"/>
      <c r="G5" s="335"/>
      <c r="H5" s="335"/>
      <c r="I5" s="335"/>
      <c r="J5" s="335"/>
      <c r="K5" s="335"/>
    </row>
    <row r="6" spans="1:11" ht="17.25" customHeight="1" x14ac:dyDescent="0.2">
      <c r="A6" s="203" t="s">
        <v>135</v>
      </c>
      <c r="B6" s="203"/>
      <c r="C6" s="203"/>
      <c r="D6" s="203"/>
      <c r="E6" s="203"/>
      <c r="F6" s="203"/>
      <c r="G6" s="203"/>
      <c r="H6" s="203"/>
      <c r="I6" s="203"/>
      <c r="J6" s="203"/>
      <c r="K6" s="203"/>
    </row>
    <row r="7" spans="1:11" ht="17.25" customHeight="1" x14ac:dyDescent="0.2">
      <c r="A7" s="203" t="s">
        <v>154</v>
      </c>
      <c r="B7" s="203"/>
      <c r="C7" s="203"/>
      <c r="D7" s="203"/>
      <c r="E7" s="203"/>
      <c r="F7" s="203"/>
      <c r="G7" s="203"/>
      <c r="H7" s="203"/>
      <c r="I7" s="203"/>
      <c r="J7" s="203"/>
    </row>
    <row r="8" spans="1:11" s="76" customFormat="1" ht="17.25" customHeight="1" x14ac:dyDescent="0.2">
      <c r="A8" s="53" t="s">
        <v>234</v>
      </c>
      <c r="B8" s="53"/>
      <c r="C8" s="53"/>
      <c r="D8" s="53"/>
      <c r="E8" s="53"/>
      <c r="F8" s="53"/>
      <c r="G8" s="53"/>
      <c r="H8" s="53"/>
      <c r="I8" s="53"/>
      <c r="J8" s="53"/>
    </row>
    <row r="9" spans="1:11" s="76" customFormat="1" ht="17.25" customHeight="1" x14ac:dyDescent="0.2">
      <c r="A9" s="53"/>
      <c r="B9" s="139" t="s">
        <v>121</v>
      </c>
      <c r="C9" s="53"/>
      <c r="D9" s="53"/>
      <c r="E9" s="53"/>
      <c r="F9" s="53"/>
      <c r="G9" s="53"/>
      <c r="H9" s="53"/>
      <c r="I9" s="53"/>
      <c r="J9" s="53"/>
      <c r="K9" s="53"/>
    </row>
    <row r="10" spans="1:11" s="76" customFormat="1" ht="17.25" customHeight="1" x14ac:dyDescent="0.2">
      <c r="A10" s="53"/>
      <c r="B10" s="53" t="s">
        <v>139</v>
      </c>
      <c r="C10" s="53"/>
      <c r="D10" s="53"/>
      <c r="E10" s="53"/>
      <c r="F10" s="53"/>
      <c r="G10" s="53"/>
      <c r="H10" s="53"/>
      <c r="I10" s="53"/>
      <c r="J10" s="53"/>
      <c r="K10" s="53"/>
    </row>
    <row r="11" spans="1:11" s="76" customFormat="1" ht="17.25" customHeight="1" x14ac:dyDescent="0.2">
      <c r="A11" s="53"/>
      <c r="B11" s="53" t="s">
        <v>140</v>
      </c>
      <c r="C11" s="53"/>
      <c r="D11" s="53"/>
      <c r="E11" s="53"/>
      <c r="F11" s="53"/>
      <c r="G11" s="53"/>
      <c r="H11" s="53"/>
      <c r="I11" s="53"/>
      <c r="J11" s="53"/>
      <c r="K11" s="53"/>
    </row>
    <row r="12" spans="1:11" s="76" customFormat="1" ht="17.25" customHeight="1" x14ac:dyDescent="0.2">
      <c r="A12" s="53"/>
      <c r="B12" s="53" t="s">
        <v>238</v>
      </c>
      <c r="C12" s="53"/>
      <c r="D12" s="53"/>
      <c r="E12" s="53"/>
      <c r="F12" s="53"/>
      <c r="G12" s="53"/>
      <c r="H12" s="53"/>
      <c r="I12" s="53"/>
      <c r="J12" s="53"/>
      <c r="K12" s="53"/>
    </row>
    <row r="13" spans="1:11" s="76" customFormat="1" ht="17.25" customHeight="1" x14ac:dyDescent="0.2">
      <c r="A13" s="53"/>
      <c r="B13" s="53" t="s">
        <v>150</v>
      </c>
      <c r="C13" s="53"/>
      <c r="D13" s="53"/>
      <c r="E13" s="53"/>
      <c r="F13" s="53"/>
      <c r="G13" s="53"/>
      <c r="H13" s="53"/>
      <c r="I13" s="53"/>
      <c r="J13" s="53"/>
      <c r="K13" s="53"/>
    </row>
    <row r="14" spans="1:11" s="76" customFormat="1" ht="17.25" customHeight="1" x14ac:dyDescent="0.2">
      <c r="A14" s="53" t="s">
        <v>136</v>
      </c>
      <c r="B14" s="53"/>
      <c r="C14" s="53"/>
      <c r="D14" s="53"/>
      <c r="E14" s="53"/>
      <c r="F14" s="53"/>
      <c r="G14" s="53"/>
      <c r="H14" s="53"/>
      <c r="I14" s="53"/>
      <c r="J14" s="53"/>
      <c r="K14" s="53"/>
    </row>
    <row r="15" spans="1:11" s="76" customFormat="1" ht="17.25" customHeight="1" x14ac:dyDescent="0.2">
      <c r="A15" s="53" t="s">
        <v>141</v>
      </c>
      <c r="B15" s="53"/>
      <c r="C15" s="53"/>
      <c r="D15" s="53"/>
      <c r="E15" s="53"/>
      <c r="F15" s="53"/>
      <c r="G15" s="53"/>
      <c r="H15" s="53"/>
      <c r="I15" s="53"/>
      <c r="J15" s="53"/>
      <c r="K15" s="53"/>
    </row>
    <row r="16" spans="1:11" ht="17.25" customHeight="1" x14ac:dyDescent="0.2">
      <c r="A16" s="203" t="s">
        <v>137</v>
      </c>
      <c r="B16" s="203"/>
      <c r="C16" s="203"/>
      <c r="D16" s="203"/>
      <c r="E16" s="203"/>
      <c r="F16" s="203"/>
      <c r="G16" s="203"/>
      <c r="H16" s="203"/>
      <c r="I16" s="203"/>
      <c r="J16" s="203"/>
      <c r="K16" s="203"/>
    </row>
    <row r="17" spans="1:11" ht="17.25" customHeight="1" x14ac:dyDescent="0.2">
      <c r="A17" s="203" t="s">
        <v>144</v>
      </c>
      <c r="B17" s="203"/>
      <c r="C17" s="203"/>
      <c r="D17" s="204"/>
      <c r="E17" s="203"/>
      <c r="F17" s="203"/>
      <c r="G17" s="203"/>
      <c r="H17" s="203"/>
      <c r="I17" s="203"/>
      <c r="J17" s="203"/>
      <c r="K17" s="203"/>
    </row>
    <row r="18" spans="1:11" ht="17.25" customHeight="1" x14ac:dyDescent="0.2">
      <c r="A18" s="203" t="s">
        <v>143</v>
      </c>
      <c r="B18" s="203"/>
      <c r="C18" s="203"/>
      <c r="D18" s="203"/>
      <c r="E18" s="203"/>
      <c r="F18" s="203"/>
      <c r="G18" s="203"/>
      <c r="H18" s="203"/>
      <c r="I18" s="203"/>
      <c r="J18" s="203"/>
      <c r="K18" s="203"/>
    </row>
    <row r="19" spans="1:11" ht="15.75" customHeight="1" x14ac:dyDescent="0.2"/>
    <row r="20" spans="1:11" ht="7.5" customHeight="1" x14ac:dyDescent="0.2">
      <c r="A20" s="205"/>
      <c r="B20" s="205"/>
      <c r="C20" s="205"/>
      <c r="D20" s="205"/>
      <c r="E20" s="205"/>
      <c r="F20" s="205"/>
      <c r="G20" s="205"/>
      <c r="H20" s="205"/>
      <c r="I20" s="205"/>
      <c r="J20" s="205"/>
      <c r="K20" s="205"/>
    </row>
    <row r="21" spans="1:11" s="76" customFormat="1" x14ac:dyDescent="0.2">
      <c r="A21" s="76" t="s">
        <v>152</v>
      </c>
    </row>
    <row r="22" spans="1:11" s="76" customFormat="1" x14ac:dyDescent="0.2">
      <c r="B22" s="76" t="s">
        <v>145</v>
      </c>
    </row>
    <row r="23" spans="1:11" s="76" customFormat="1" x14ac:dyDescent="0.2">
      <c r="B23" s="76" t="s">
        <v>206</v>
      </c>
    </row>
    <row r="24" spans="1:11" s="76" customFormat="1" x14ac:dyDescent="0.2"/>
    <row r="25" spans="1:11" s="76" customFormat="1" ht="15" customHeight="1" x14ac:dyDescent="0.2">
      <c r="A25" s="77" t="s">
        <v>239</v>
      </c>
      <c r="B25" s="152"/>
      <c r="C25" s="77"/>
      <c r="D25" s="77"/>
      <c r="E25" s="77"/>
      <c r="F25" s="77"/>
      <c r="G25" s="77"/>
      <c r="H25" s="77"/>
      <c r="I25" s="77"/>
      <c r="J25" s="77"/>
      <c r="K25" s="77"/>
    </row>
    <row r="26" spans="1:11" s="76" customFormat="1" ht="72.75" customHeight="1" x14ac:dyDescent="0.2">
      <c r="A26" s="325" t="s">
        <v>285</v>
      </c>
      <c r="B26" s="325"/>
      <c r="C26" s="325"/>
      <c r="D26" s="325"/>
      <c r="E26" s="325"/>
      <c r="F26" s="325"/>
      <c r="G26" s="325"/>
      <c r="H26" s="325"/>
      <c r="I26" s="325"/>
      <c r="J26" s="325"/>
      <c r="K26" s="325"/>
    </row>
    <row r="27" spans="1:11" s="76" customFormat="1" ht="39.75" customHeight="1" x14ac:dyDescent="0.2">
      <c r="A27" s="325" t="s">
        <v>286</v>
      </c>
      <c r="B27" s="325"/>
      <c r="C27" s="325"/>
      <c r="D27" s="325"/>
      <c r="E27" s="325"/>
      <c r="F27" s="325"/>
      <c r="G27" s="325"/>
      <c r="H27" s="325"/>
      <c r="I27" s="325"/>
      <c r="J27" s="325"/>
      <c r="K27" s="325"/>
    </row>
    <row r="28" spans="1:11" s="206" customFormat="1" ht="42" customHeight="1" x14ac:dyDescent="0.2">
      <c r="A28" s="336"/>
      <c r="B28" s="336"/>
      <c r="C28" s="336"/>
      <c r="D28" s="336"/>
      <c r="E28" s="336"/>
      <c r="F28" s="336"/>
      <c r="G28" s="336"/>
      <c r="H28" s="336"/>
      <c r="I28" s="336"/>
      <c r="J28" s="336"/>
      <c r="K28" s="336"/>
    </row>
    <row r="30" spans="1:11" ht="27" customHeight="1" x14ac:dyDescent="0.2"/>
  </sheetData>
  <sheetProtection password="AA36" sheet="1" objects="1" scenarios="1" selectLockedCells="1" selectUnlockedCells="1"/>
  <mergeCells count="10">
    <mergeCell ref="A5:K5"/>
    <mergeCell ref="A27:K27"/>
    <mergeCell ref="A28:K28"/>
    <mergeCell ref="A1:F1"/>
    <mergeCell ref="G1:H1"/>
    <mergeCell ref="I1:J1"/>
    <mergeCell ref="B2:C2"/>
    <mergeCell ref="D2:H2"/>
    <mergeCell ref="A3:K3"/>
    <mergeCell ref="A26:K26"/>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4"/>
  <sheetViews>
    <sheetView showGridLines="0" tabSelected="1" zoomScale="90" zoomScaleNormal="90" workbookViewId="0">
      <selection activeCell="D6" sqref="D6:E6"/>
    </sheetView>
  </sheetViews>
  <sheetFormatPr defaultRowHeight="12.75" x14ac:dyDescent="0.2"/>
  <cols>
    <col min="1" max="1" width="23.42578125" style="281" customWidth="1"/>
    <col min="2" max="2" width="11.28515625" style="281" customWidth="1"/>
    <col min="3" max="3" width="9.140625" style="280"/>
    <col min="4" max="4" width="9.140625" style="281"/>
    <col min="5" max="5" width="13.7109375" style="281" customWidth="1"/>
    <col min="6" max="6" width="7.7109375" style="281" customWidth="1"/>
    <col min="7" max="7" width="11" style="281" customWidth="1"/>
    <col min="8" max="8" width="16.7109375" style="281" customWidth="1"/>
    <col min="9" max="9" width="18.42578125" style="41" bestFit="1" customWidth="1"/>
    <col min="10" max="10" width="0" style="41" hidden="1" customWidth="1"/>
    <col min="11" max="11" width="11" style="41" hidden="1" customWidth="1"/>
    <col min="12" max="12" width="9.140625" style="41" hidden="1" customWidth="1"/>
    <col min="13" max="16" width="9.140625" style="41"/>
    <col min="17" max="17" width="29.28515625" style="41" bestFit="1" customWidth="1"/>
    <col min="18" max="16384" width="9.140625" style="41"/>
  </cols>
  <sheetData>
    <row r="1" spans="1:11" ht="9.75" customHeight="1" x14ac:dyDescent="0.2">
      <c r="J1" s="347"/>
      <c r="K1" s="348"/>
    </row>
    <row r="2" spans="1:11" ht="15" customHeight="1" x14ac:dyDescent="0.2">
      <c r="A2" s="53"/>
      <c r="B2" s="299"/>
      <c r="C2" s="177"/>
      <c r="D2" s="299"/>
      <c r="J2" s="347"/>
      <c r="K2" s="348"/>
    </row>
    <row r="3" spans="1:11" ht="15.75" customHeight="1" x14ac:dyDescent="0.2">
      <c r="A3" s="293" t="s">
        <v>261</v>
      </c>
      <c r="B3" s="297"/>
      <c r="C3" s="299"/>
      <c r="D3" s="298"/>
      <c r="E3" s="298"/>
      <c r="G3" s="294" t="s">
        <v>14</v>
      </c>
      <c r="H3" s="55">
        <f ca="1">TODAY()</f>
        <v>43052</v>
      </c>
      <c r="J3" s="349"/>
      <c r="K3" s="349"/>
    </row>
    <row r="4" spans="1:11" ht="9.75" customHeight="1" x14ac:dyDescent="0.2">
      <c r="A4" s="44"/>
      <c r="B4" s="297"/>
      <c r="C4" s="297"/>
      <c r="D4" s="297"/>
      <c r="E4" s="297"/>
      <c r="G4" s="294"/>
      <c r="H4" s="45"/>
      <c r="J4" s="347"/>
      <c r="K4" s="347"/>
    </row>
    <row r="5" spans="1:11" ht="9.75" customHeight="1" thickBot="1" x14ac:dyDescent="0.25">
      <c r="A5" s="44"/>
      <c r="B5" s="297"/>
      <c r="C5" s="297"/>
      <c r="D5" s="297"/>
      <c r="E5" s="297"/>
      <c r="G5" s="294"/>
      <c r="H5" s="46"/>
      <c r="J5" s="347"/>
      <c r="K5" s="347"/>
    </row>
    <row r="6" spans="1:11" ht="15" customHeight="1" thickBot="1" x14ac:dyDescent="0.25">
      <c r="A6" s="293" t="s">
        <v>236</v>
      </c>
      <c r="B6" s="344"/>
      <c r="C6" s="582"/>
      <c r="D6" s="344"/>
      <c r="E6" s="582"/>
      <c r="G6" s="294" t="s">
        <v>17</v>
      </c>
      <c r="H6" s="36"/>
    </row>
    <row r="7" spans="1:11" x14ac:dyDescent="0.2">
      <c r="A7" s="44"/>
      <c r="B7" s="294" t="s">
        <v>48</v>
      </c>
      <c r="C7" s="299"/>
      <c r="D7" s="294" t="s">
        <v>47</v>
      </c>
      <c r="E7" s="299"/>
      <c r="G7" s="294"/>
      <c r="H7" s="46"/>
    </row>
    <row r="8" spans="1:11" ht="12.75" customHeight="1" x14ac:dyDescent="0.2">
      <c r="A8" s="293"/>
      <c r="B8" s="141"/>
      <c r="C8" s="297"/>
      <c r="D8" s="297"/>
      <c r="E8" s="283" t="s">
        <v>148</v>
      </c>
      <c r="F8" s="283"/>
      <c r="G8" s="283"/>
      <c r="H8" s="133" t="str">
        <f>IF(H12=1,((K8+K10)/AMI!B14),IF(H12=2,(K8+K10)/AMI!C14,IF(H12=3,(K8+K10)/AMI!D14,IF(H12=4,(K8+K10)/AMI!E14,IF(H12=5,((K8+K10)/AMI!F14),IF(H12=6,((K8+K10))/AMI!G14,""))))))</f>
        <v/>
      </c>
      <c r="K8" s="249">
        <f>H11*12</f>
        <v>0</v>
      </c>
    </row>
    <row r="9" spans="1:11" ht="13.5" customHeight="1" x14ac:dyDescent="0.2">
      <c r="A9" s="293" t="s">
        <v>44</v>
      </c>
      <c r="B9" s="194"/>
      <c r="C9" s="297"/>
      <c r="D9" s="297"/>
      <c r="E9" s="283"/>
      <c r="F9" s="283"/>
      <c r="G9" s="283"/>
      <c r="H9" s="54" t="str">
        <f>IF(H12=7,((K8+K10)/AMI!H14),IF(H12=8,(K8+K10)/AMI!I14,IF(H12=9,(K8+K10)/AMI!J14,IF(H12=10,(K8+K10)/AMI!K14,""))))</f>
        <v/>
      </c>
      <c r="K9" s="124"/>
    </row>
    <row r="10" spans="1:11" ht="7.5" customHeight="1" x14ac:dyDescent="0.2">
      <c r="B10" s="134"/>
      <c r="C10" s="134"/>
      <c r="D10" s="134"/>
      <c r="E10" s="283"/>
      <c r="F10" s="283"/>
      <c r="G10" s="283"/>
      <c r="K10" s="249">
        <f>(D10*12)</f>
        <v>0</v>
      </c>
    </row>
    <row r="11" spans="1:11" ht="19.5" customHeight="1" x14ac:dyDescent="0.2">
      <c r="A11" s="300" t="s">
        <v>0</v>
      </c>
      <c r="B11" s="300"/>
      <c r="C11" s="301" t="s">
        <v>61</v>
      </c>
      <c r="D11" s="301"/>
      <c r="E11" s="125"/>
      <c r="F11" s="125"/>
      <c r="G11" s="47" t="s">
        <v>115</v>
      </c>
      <c r="H11" s="126">
        <f>'Income Calculations Sheet'!H45:K45</f>
        <v>0</v>
      </c>
    </row>
    <row r="12" spans="1:11" ht="14.45" customHeight="1" x14ac:dyDescent="0.2">
      <c r="A12" s="280"/>
      <c r="B12" s="39"/>
      <c r="G12" s="47" t="s">
        <v>35</v>
      </c>
      <c r="H12" s="127"/>
      <c r="I12" s="51"/>
    </row>
    <row r="13" spans="1:11" ht="7.5" customHeight="1" x14ac:dyDescent="0.2">
      <c r="B13" s="48"/>
      <c r="C13" s="128"/>
      <c r="D13" s="128"/>
      <c r="E13" s="128"/>
      <c r="F13" s="128"/>
      <c r="G13" s="128"/>
      <c r="H13" s="128"/>
    </row>
    <row r="14" spans="1:11" ht="12" customHeight="1" x14ac:dyDescent="0.2">
      <c r="B14" s="39"/>
      <c r="C14" s="345" t="s">
        <v>211</v>
      </c>
      <c r="D14" s="346"/>
      <c r="E14" s="346"/>
      <c r="F14" s="346"/>
      <c r="G14" s="346"/>
      <c r="H14" s="346"/>
    </row>
    <row r="15" spans="1:11" ht="17.25" customHeight="1" x14ac:dyDescent="0.2">
      <c r="B15" s="140">
        <f>(B12+B14)</f>
        <v>0</v>
      </c>
      <c r="C15" s="346"/>
      <c r="D15" s="346"/>
      <c r="E15" s="346"/>
      <c r="F15" s="346"/>
      <c r="G15" s="346"/>
      <c r="H15" s="346"/>
    </row>
    <row r="16" spans="1:11" s="210" customFormat="1" ht="6.75" customHeight="1" x14ac:dyDescent="0.2">
      <c r="A16" s="281"/>
      <c r="B16" s="49"/>
      <c r="C16" s="128"/>
      <c r="D16" s="128"/>
      <c r="E16" s="128"/>
      <c r="F16" s="128"/>
      <c r="G16" s="128"/>
      <c r="H16" s="128"/>
    </row>
    <row r="17" spans="1:254" s="210" customFormat="1" ht="16.899999999999999" customHeight="1" x14ac:dyDescent="0.2">
      <c r="A17" s="280" t="s">
        <v>199</v>
      </c>
      <c r="B17" s="280"/>
      <c r="C17" s="280"/>
      <c r="D17" s="297"/>
      <c r="E17" s="299"/>
      <c r="F17" s="296"/>
      <c r="G17" s="297"/>
      <c r="H17" s="297"/>
      <c r="I17" s="134"/>
      <c r="J17" s="134"/>
      <c r="K17" s="134"/>
      <c r="L17" s="134"/>
      <c r="M17" s="134"/>
      <c r="N17" s="134"/>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c r="IO17" s="209"/>
      <c r="IP17" s="209"/>
      <c r="IQ17" s="209"/>
      <c r="IR17" s="209"/>
      <c r="IS17" s="209"/>
      <c r="IT17" s="209"/>
    </row>
    <row r="18" spans="1:254" s="210" customFormat="1" ht="6.75" customHeight="1" x14ac:dyDescent="0.2">
      <c r="A18" s="281"/>
      <c r="B18" s="49"/>
      <c r="C18" s="128"/>
      <c r="D18" s="128"/>
      <c r="E18" s="128"/>
      <c r="F18" s="128"/>
      <c r="G18" s="128"/>
      <c r="H18" s="128"/>
    </row>
    <row r="19" spans="1:254" ht="17.25" customHeight="1" x14ac:dyDescent="0.2">
      <c r="A19" s="291" t="s">
        <v>288</v>
      </c>
      <c r="B19" s="314"/>
      <c r="C19" s="314"/>
      <c r="D19" s="314"/>
      <c r="E19" s="128"/>
      <c r="F19" s="128"/>
      <c r="G19" s="128"/>
      <c r="H19" s="128"/>
    </row>
    <row r="20" spans="1:254" ht="6.75" customHeight="1" x14ac:dyDescent="0.2">
      <c r="B20" s="49"/>
      <c r="C20" s="128"/>
      <c r="D20" s="128"/>
      <c r="E20" s="128"/>
      <c r="F20" s="128"/>
      <c r="G20" s="128"/>
      <c r="H20" s="128"/>
    </row>
    <row r="21" spans="1:254" ht="15.75" customHeight="1" x14ac:dyDescent="0.2">
      <c r="A21" s="291" t="s">
        <v>146</v>
      </c>
      <c r="B21" s="295"/>
      <c r="C21" s="295"/>
      <c r="D21" s="295"/>
      <c r="E21" s="295"/>
      <c r="F21" s="293"/>
      <c r="G21" s="294"/>
      <c r="H21" s="50"/>
    </row>
    <row r="22" spans="1:254" ht="9.6" customHeight="1" x14ac:dyDescent="0.2"/>
    <row r="23" spans="1:254" ht="14.25" x14ac:dyDescent="0.2">
      <c r="A23" s="291" t="s">
        <v>1</v>
      </c>
      <c r="B23" s="291"/>
      <c r="C23" s="291"/>
      <c r="D23" s="291"/>
      <c r="E23" s="291"/>
      <c r="F23" s="291"/>
      <c r="G23" s="291"/>
      <c r="H23" s="291"/>
    </row>
    <row r="24" spans="1:254" ht="6" customHeight="1" x14ac:dyDescent="0.2"/>
    <row r="25" spans="1:254" x14ac:dyDescent="0.2">
      <c r="B25" s="42"/>
      <c r="D25" s="293" t="s">
        <v>19</v>
      </c>
      <c r="E25" s="285"/>
      <c r="F25" s="289"/>
      <c r="G25" s="289"/>
      <c r="H25" s="290"/>
    </row>
    <row r="26" spans="1:254" ht="4.5" customHeight="1" x14ac:dyDescent="0.2">
      <c r="D26" s="293"/>
    </row>
    <row r="27" spans="1:254" x14ac:dyDescent="0.2">
      <c r="B27" s="42"/>
      <c r="D27" s="293" t="s">
        <v>19</v>
      </c>
      <c r="E27" s="285"/>
      <c r="F27" s="286"/>
      <c r="G27" s="286"/>
      <c r="H27" s="287"/>
    </row>
    <row r="28" spans="1:254" ht="4.5" customHeight="1" x14ac:dyDescent="0.2">
      <c r="D28" s="293"/>
    </row>
    <row r="29" spans="1:254" x14ac:dyDescent="0.2">
      <c r="B29" s="42"/>
      <c r="D29" s="293" t="s">
        <v>19</v>
      </c>
      <c r="E29" s="285"/>
      <c r="F29" s="286"/>
      <c r="G29" s="286"/>
      <c r="H29" s="287"/>
    </row>
    <row r="30" spans="1:254" ht="9" customHeight="1" x14ac:dyDescent="0.2">
      <c r="A30" s="284"/>
      <c r="B30" s="284"/>
      <c r="C30" s="284"/>
      <c r="D30" s="284"/>
      <c r="E30" s="284"/>
      <c r="F30" s="284"/>
      <c r="G30" s="284"/>
      <c r="H30" s="284"/>
    </row>
    <row r="31" spans="1:254" s="281" customFormat="1" x14ac:dyDescent="0.2">
      <c r="A31" s="298" t="s">
        <v>147</v>
      </c>
      <c r="B31" s="42"/>
      <c r="C31" s="280"/>
      <c r="D31" s="293" t="s">
        <v>52</v>
      </c>
      <c r="E31" s="285"/>
      <c r="F31" s="286"/>
      <c r="G31" s="286"/>
      <c r="H31" s="287"/>
    </row>
    <row r="32" spans="1:254" s="281" customFormat="1" ht="9" customHeight="1" x14ac:dyDescent="0.2">
      <c r="A32" s="284"/>
      <c r="B32" s="284"/>
      <c r="C32" s="284"/>
      <c r="D32" s="284"/>
      <c r="E32" s="284"/>
      <c r="F32" s="284"/>
      <c r="G32" s="284"/>
      <c r="H32" s="284"/>
    </row>
    <row r="33" spans="1:254" s="281" customFormat="1" ht="18.75" customHeight="1" thickBot="1" x14ac:dyDescent="0.25">
      <c r="A33" s="320" t="s">
        <v>317</v>
      </c>
      <c r="B33" s="321"/>
      <c r="C33" s="321"/>
      <c r="D33" s="321"/>
      <c r="E33" s="321"/>
      <c r="F33" s="321"/>
      <c r="G33" s="321"/>
      <c r="H33" s="321"/>
    </row>
    <row r="34" spans="1:254" s="281" customFormat="1" ht="9" customHeight="1" thickTop="1" x14ac:dyDescent="0.2">
      <c r="A34" s="284"/>
      <c r="B34" s="284"/>
      <c r="C34" s="284"/>
      <c r="D34" s="284"/>
      <c r="E34" s="284"/>
      <c r="F34" s="284"/>
      <c r="G34" s="284"/>
      <c r="H34" s="284"/>
    </row>
    <row r="35" spans="1:254" s="281" customFormat="1" x14ac:dyDescent="0.2">
      <c r="A35" s="298" t="s">
        <v>318</v>
      </c>
      <c r="B35" s="42"/>
      <c r="C35" s="280"/>
      <c r="D35" s="293"/>
      <c r="E35" s="52"/>
      <c r="F35" s="52"/>
      <c r="G35" s="52"/>
      <c r="H35" s="52"/>
    </row>
    <row r="36" spans="1:254" s="281" customFormat="1" ht="9" customHeight="1" x14ac:dyDescent="0.2">
      <c r="A36" s="284"/>
      <c r="B36" s="284"/>
      <c r="C36" s="284"/>
      <c r="D36" s="284"/>
      <c r="E36" s="284"/>
      <c r="F36" s="284"/>
      <c r="G36" s="284"/>
      <c r="H36" s="284"/>
    </row>
    <row r="37" spans="1:254" s="281" customFormat="1" x14ac:dyDescent="0.2">
      <c r="A37" s="298" t="s">
        <v>319</v>
      </c>
      <c r="B37" s="42"/>
      <c r="C37" s="280"/>
      <c r="D37" s="293"/>
      <c r="E37" s="52"/>
      <c r="F37" s="52"/>
      <c r="G37" s="52"/>
      <c r="H37" s="52"/>
    </row>
    <row r="38" spans="1:254" s="281" customFormat="1" ht="9" customHeight="1" x14ac:dyDescent="0.2">
      <c r="A38" s="284"/>
      <c r="B38" s="284"/>
      <c r="C38" s="284"/>
      <c r="D38" s="284"/>
      <c r="E38" s="284"/>
      <c r="F38" s="284"/>
      <c r="G38" s="284"/>
      <c r="H38" s="284"/>
    </row>
    <row r="39" spans="1:254" s="281" customFormat="1" x14ac:dyDescent="0.2">
      <c r="A39" s="298" t="s">
        <v>320</v>
      </c>
      <c r="B39" s="42"/>
      <c r="C39" s="280"/>
      <c r="D39" s="293"/>
      <c r="E39" s="52"/>
      <c r="F39" s="52"/>
      <c r="G39" s="52"/>
      <c r="H39" s="52"/>
    </row>
    <row r="40" spans="1:254" s="281" customFormat="1" ht="9" customHeight="1" x14ac:dyDescent="0.2">
      <c r="A40" s="284"/>
      <c r="B40" s="284"/>
      <c r="C40" s="284"/>
      <c r="D40" s="284"/>
      <c r="E40" s="284"/>
      <c r="F40" s="284"/>
      <c r="G40" s="284"/>
      <c r="H40" s="284"/>
    </row>
    <row r="41" spans="1:254" s="281" customFormat="1" x14ac:dyDescent="0.2">
      <c r="A41" s="298" t="s">
        <v>321</v>
      </c>
      <c r="B41" s="42"/>
      <c r="C41" s="280"/>
      <c r="D41" s="293"/>
      <c r="E41" s="52"/>
      <c r="F41" s="52"/>
      <c r="G41" s="52"/>
      <c r="H41" s="52"/>
    </row>
    <row r="42" spans="1:254" s="281" customFormat="1" ht="9" customHeight="1" x14ac:dyDescent="0.2">
      <c r="A42" s="284"/>
      <c r="B42" s="284"/>
      <c r="C42" s="284"/>
      <c r="D42" s="284"/>
      <c r="E42" s="284"/>
      <c r="F42" s="284"/>
      <c r="G42" s="284"/>
      <c r="H42" s="284"/>
    </row>
    <row r="43" spans="1:254" s="281" customFormat="1" x14ac:dyDescent="0.2">
      <c r="A43" s="298" t="s">
        <v>322</v>
      </c>
      <c r="B43" s="42"/>
      <c r="C43" s="280"/>
      <c r="D43" s="293"/>
      <c r="E43" s="52"/>
      <c r="F43" s="52"/>
      <c r="G43" s="52"/>
      <c r="H43" s="52"/>
    </row>
    <row r="44" spans="1:254" s="281" customFormat="1" ht="9" customHeight="1" x14ac:dyDescent="0.2">
      <c r="A44" s="284"/>
      <c r="B44" s="284"/>
      <c r="C44" s="284"/>
      <c r="D44" s="284"/>
      <c r="E44" s="284"/>
      <c r="F44" s="284"/>
      <c r="G44" s="284"/>
      <c r="H44" s="284"/>
    </row>
    <row r="45" spans="1:254" x14ac:dyDescent="0.2">
      <c r="A45" s="282" t="s">
        <v>15</v>
      </c>
      <c r="B45" s="319">
        <f>B15+B25+B27+B29+B31+B35+B37+B39+B41+B43</f>
        <v>0</v>
      </c>
    </row>
    <row r="46" spans="1:254" x14ac:dyDescent="0.2">
      <c r="A46" s="293"/>
      <c r="B46" s="48"/>
    </row>
    <row r="47" spans="1:254" ht="14.25" x14ac:dyDescent="0.2">
      <c r="A47" s="288" t="s">
        <v>18</v>
      </c>
      <c r="B47" s="288"/>
      <c r="C47" s="288"/>
      <c r="D47" s="288"/>
      <c r="E47" s="294"/>
      <c r="F47" s="292"/>
      <c r="G47" s="292"/>
      <c r="H47" s="292"/>
    </row>
    <row r="48" spans="1:254" ht="6.75" customHeight="1" x14ac:dyDescent="0.2">
      <c r="A48" s="280"/>
      <c r="B48" s="280"/>
      <c r="D48" s="280"/>
      <c r="E48" s="292"/>
      <c r="F48" s="292"/>
      <c r="G48" s="292"/>
      <c r="H48" s="292"/>
      <c r="I48" s="134"/>
      <c r="J48" s="134"/>
      <c r="K48" s="134"/>
      <c r="L48" s="134"/>
      <c r="M48" s="134"/>
      <c r="N48" s="134"/>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3"/>
      <c r="CN48" s="343"/>
      <c r="CO48" s="343"/>
      <c r="CP48" s="343"/>
      <c r="CQ48" s="343"/>
      <c r="CR48" s="343"/>
      <c r="CS48" s="343"/>
      <c r="CT48" s="343"/>
      <c r="CU48" s="343"/>
      <c r="CV48" s="343"/>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c r="DZ48" s="343"/>
      <c r="EA48" s="343"/>
      <c r="EB48" s="343"/>
      <c r="EC48" s="343"/>
      <c r="ED48" s="343"/>
      <c r="EE48" s="343"/>
      <c r="EF48" s="343"/>
      <c r="EG48" s="343"/>
      <c r="EH48" s="343"/>
      <c r="EI48" s="343"/>
      <c r="EJ48" s="343"/>
      <c r="EK48" s="343"/>
      <c r="EL48" s="343"/>
      <c r="EM48" s="343"/>
      <c r="EN48" s="343"/>
      <c r="EO48" s="343"/>
      <c r="EP48" s="343"/>
      <c r="EQ48" s="343"/>
      <c r="ER48" s="343"/>
      <c r="ES48" s="343"/>
      <c r="ET48" s="343"/>
      <c r="EU48" s="343"/>
      <c r="EV48" s="343"/>
      <c r="EW48" s="343"/>
      <c r="EX48" s="343"/>
      <c r="EY48" s="343"/>
      <c r="EZ48" s="343"/>
      <c r="FA48" s="343"/>
      <c r="FB48" s="343"/>
      <c r="FC48" s="343"/>
      <c r="FD48" s="343"/>
      <c r="FE48" s="343"/>
      <c r="FF48" s="343"/>
      <c r="FG48" s="343"/>
      <c r="FH48" s="343"/>
      <c r="FI48" s="343"/>
      <c r="FJ48" s="343"/>
      <c r="FK48" s="343"/>
      <c r="FL48" s="343"/>
      <c r="FM48" s="343"/>
      <c r="FN48" s="343"/>
      <c r="FO48" s="343"/>
      <c r="FP48" s="343"/>
      <c r="FQ48" s="343"/>
      <c r="FR48" s="343"/>
      <c r="FS48" s="343"/>
      <c r="FT48" s="343"/>
      <c r="FU48" s="343"/>
      <c r="FV48" s="343"/>
      <c r="FW48" s="343"/>
      <c r="FX48" s="343"/>
      <c r="FY48" s="343"/>
      <c r="FZ48" s="343"/>
      <c r="GA48" s="343"/>
      <c r="GB48" s="343"/>
      <c r="GC48" s="343"/>
      <c r="GD48" s="343"/>
      <c r="GE48" s="343"/>
      <c r="GF48" s="343"/>
      <c r="GG48" s="343"/>
      <c r="GH48" s="343"/>
      <c r="GI48" s="343"/>
      <c r="GJ48" s="343"/>
      <c r="GK48" s="343"/>
      <c r="GL48" s="343"/>
      <c r="GM48" s="343"/>
      <c r="GN48" s="343"/>
      <c r="GO48" s="343"/>
      <c r="GP48" s="343"/>
      <c r="GQ48" s="343"/>
      <c r="GR48" s="343"/>
      <c r="GS48" s="343"/>
      <c r="GT48" s="343"/>
      <c r="GU48" s="343"/>
      <c r="GV48" s="343"/>
      <c r="GW48" s="343"/>
      <c r="GX48" s="343"/>
      <c r="GY48" s="343"/>
      <c r="GZ48" s="343"/>
      <c r="HA48" s="343"/>
      <c r="HB48" s="343"/>
      <c r="HC48" s="343"/>
      <c r="HD48" s="343"/>
      <c r="HE48" s="343"/>
      <c r="HF48" s="343"/>
      <c r="HG48" s="343"/>
      <c r="HH48" s="343"/>
      <c r="HI48" s="343"/>
      <c r="HJ48" s="343"/>
      <c r="HK48" s="343"/>
      <c r="HL48" s="343"/>
      <c r="HM48" s="343"/>
      <c r="HN48" s="343"/>
      <c r="HO48" s="343"/>
      <c r="HP48" s="343"/>
      <c r="HQ48" s="343"/>
      <c r="HR48" s="343"/>
      <c r="HS48" s="343"/>
      <c r="HT48" s="343"/>
      <c r="HU48" s="343"/>
      <c r="HV48" s="343"/>
      <c r="HW48" s="343"/>
      <c r="HX48" s="343"/>
      <c r="HY48" s="343"/>
      <c r="HZ48" s="343"/>
      <c r="IA48" s="343"/>
      <c r="IB48" s="343"/>
      <c r="IC48" s="343"/>
      <c r="ID48" s="343"/>
      <c r="IE48" s="343"/>
      <c r="IF48" s="343"/>
      <c r="IG48" s="343"/>
      <c r="IH48" s="343"/>
      <c r="II48" s="343"/>
      <c r="IJ48" s="343"/>
      <c r="IK48" s="343"/>
      <c r="IL48" s="343"/>
      <c r="IM48" s="343"/>
      <c r="IN48" s="343"/>
      <c r="IO48" s="343"/>
      <c r="IP48" s="343"/>
      <c r="IQ48" s="343"/>
      <c r="IR48" s="343"/>
      <c r="IS48" s="343"/>
      <c r="IT48" s="343"/>
    </row>
    <row r="49" spans="1:254" ht="16.899999999999999" customHeight="1" x14ac:dyDescent="0.2">
      <c r="A49" s="81" t="s">
        <v>207</v>
      </c>
      <c r="B49" s="280"/>
      <c r="D49" s="288"/>
      <c r="E49" s="299"/>
      <c r="F49" s="296"/>
      <c r="G49" s="296"/>
      <c r="H49" s="296"/>
      <c r="I49" s="134"/>
      <c r="J49" s="134"/>
      <c r="K49" s="134"/>
      <c r="L49" s="134"/>
      <c r="M49" s="134"/>
      <c r="N49" s="134"/>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c r="GH49" s="129"/>
      <c r="GI49" s="129"/>
      <c r="GJ49" s="129"/>
      <c r="GK49" s="129"/>
      <c r="GL49" s="129"/>
      <c r="GM49" s="129"/>
      <c r="GN49" s="129"/>
      <c r="GO49" s="129"/>
      <c r="GP49" s="129"/>
      <c r="GQ49" s="129"/>
      <c r="GR49" s="129"/>
      <c r="GS49" s="129"/>
      <c r="GT49" s="129"/>
      <c r="GU49" s="129"/>
      <c r="GV49" s="129"/>
      <c r="GW49" s="129"/>
      <c r="GX49" s="129"/>
      <c r="GY49" s="129"/>
      <c r="GZ49" s="129"/>
      <c r="HA49" s="129"/>
      <c r="HB49" s="129"/>
      <c r="HC49" s="129"/>
      <c r="HD49" s="129"/>
      <c r="HE49" s="129"/>
      <c r="HF49" s="129"/>
      <c r="HG49" s="129"/>
      <c r="HH49" s="129"/>
      <c r="HI49" s="129"/>
      <c r="HJ49" s="129"/>
      <c r="HK49" s="129"/>
      <c r="HL49" s="129"/>
      <c r="HM49" s="129"/>
      <c r="HN49" s="129"/>
      <c r="HO49" s="129"/>
      <c r="HP49" s="129"/>
      <c r="HQ49" s="129"/>
      <c r="HR49" s="129"/>
      <c r="HS49" s="129"/>
      <c r="HT49" s="129"/>
      <c r="HU49" s="129"/>
      <c r="HV49" s="129"/>
      <c r="HW49" s="129"/>
      <c r="HX49" s="129"/>
      <c r="HY49" s="129"/>
      <c r="HZ49" s="129"/>
      <c r="IA49" s="129"/>
      <c r="IB49" s="129"/>
      <c r="IC49" s="129"/>
      <c r="ID49" s="129"/>
      <c r="IE49" s="129"/>
      <c r="IF49" s="129"/>
      <c r="IG49" s="129"/>
      <c r="IH49" s="129"/>
      <c r="II49" s="129"/>
      <c r="IJ49" s="129"/>
      <c r="IK49" s="129"/>
      <c r="IL49" s="129"/>
      <c r="IM49" s="129"/>
      <c r="IN49" s="129"/>
      <c r="IO49" s="129"/>
      <c r="IP49" s="129"/>
      <c r="IQ49" s="129"/>
      <c r="IR49" s="129"/>
      <c r="IS49" s="129"/>
      <c r="IT49" s="129"/>
    </row>
    <row r="50" spans="1:254" s="267" customFormat="1" ht="6.75" customHeight="1" x14ac:dyDescent="0.2">
      <c r="A50" s="280"/>
      <c r="B50" s="280"/>
      <c r="C50" s="280"/>
      <c r="D50" s="280"/>
      <c r="E50" s="292"/>
      <c r="F50" s="292"/>
      <c r="G50" s="292"/>
      <c r="H50" s="292"/>
      <c r="I50" s="134"/>
      <c r="J50" s="134"/>
      <c r="K50" s="134"/>
      <c r="L50" s="134"/>
      <c r="M50" s="134"/>
      <c r="N50" s="134"/>
      <c r="O50" s="343"/>
      <c r="P50" s="343"/>
      <c r="Q50" s="343"/>
      <c r="R50" s="343"/>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343"/>
      <c r="GI50" s="343"/>
      <c r="GJ50" s="343"/>
      <c r="GK50" s="343"/>
      <c r="GL50" s="343"/>
      <c r="GM50" s="343"/>
      <c r="GN50" s="343"/>
      <c r="GO50" s="343"/>
      <c r="GP50" s="343"/>
      <c r="GQ50" s="343"/>
      <c r="GR50" s="343"/>
      <c r="GS50" s="343"/>
      <c r="GT50" s="343"/>
      <c r="GU50" s="343"/>
      <c r="GV50" s="343"/>
      <c r="GW50" s="343"/>
      <c r="GX50" s="343"/>
      <c r="GY50" s="343"/>
      <c r="GZ50" s="343"/>
      <c r="HA50" s="343"/>
      <c r="HB50" s="343"/>
      <c r="HC50" s="343"/>
      <c r="HD50" s="343"/>
      <c r="HE50" s="343"/>
      <c r="HF50" s="343"/>
      <c r="HG50" s="343"/>
      <c r="HH50" s="343"/>
      <c r="HI50" s="343"/>
      <c r="HJ50" s="343"/>
      <c r="HK50" s="343"/>
      <c r="HL50" s="343"/>
      <c r="HM50" s="343"/>
      <c r="HN50" s="343"/>
      <c r="HO50" s="343"/>
      <c r="HP50" s="343"/>
      <c r="HQ50" s="343"/>
      <c r="HR50" s="343"/>
      <c r="HS50" s="343"/>
      <c r="HT50" s="343"/>
      <c r="HU50" s="343"/>
      <c r="HV50" s="343"/>
      <c r="HW50" s="343"/>
      <c r="HX50" s="343"/>
      <c r="HY50" s="343"/>
      <c r="HZ50" s="343"/>
      <c r="IA50" s="343"/>
      <c r="IB50" s="343"/>
      <c r="IC50" s="343"/>
      <c r="ID50" s="343"/>
      <c r="IE50" s="343"/>
      <c r="IF50" s="343"/>
      <c r="IG50" s="343"/>
      <c r="IH50" s="343"/>
      <c r="II50" s="343"/>
      <c r="IJ50" s="343"/>
      <c r="IK50" s="343"/>
      <c r="IL50" s="343"/>
      <c r="IM50" s="343"/>
      <c r="IN50" s="343"/>
      <c r="IO50" s="343"/>
      <c r="IP50" s="343"/>
      <c r="IQ50" s="343"/>
      <c r="IR50" s="343"/>
      <c r="IS50" s="343"/>
      <c r="IT50" s="343"/>
    </row>
    <row r="51" spans="1:254" ht="19.5" customHeight="1" x14ac:dyDescent="0.2">
      <c r="A51" s="281" t="s">
        <v>201</v>
      </c>
      <c r="B51" s="193"/>
      <c r="C51" s="315"/>
      <c r="D51" s="316"/>
      <c r="E51" s="316"/>
      <c r="F51" s="316"/>
      <c r="G51" s="316"/>
      <c r="H51" s="317"/>
    </row>
    <row r="52" spans="1:254" s="154" customFormat="1" ht="9" customHeight="1" x14ac:dyDescent="0.2">
      <c r="A52" s="281"/>
      <c r="B52" s="292"/>
      <c r="C52" s="292"/>
      <c r="D52" s="293"/>
      <c r="E52" s="130"/>
      <c r="F52" s="155"/>
      <c r="G52" s="155"/>
      <c r="H52" s="155"/>
    </row>
    <row r="53" spans="1:254" ht="12.75" customHeight="1" x14ac:dyDescent="0.2">
      <c r="A53" s="192" t="s">
        <v>51</v>
      </c>
      <c r="B53" s="284"/>
      <c r="C53" s="284"/>
      <c r="D53" s="284"/>
      <c r="E53" s="130"/>
      <c r="F53" s="135"/>
      <c r="G53" s="135"/>
      <c r="H53" s="135"/>
    </row>
    <row r="54" spans="1:254" ht="17.25" customHeight="1" x14ac:dyDescent="0.2">
      <c r="A54" s="284" t="s">
        <v>28</v>
      </c>
      <c r="B54" s="307"/>
      <c r="C54" s="308"/>
      <c r="D54" s="308"/>
      <c r="E54" s="309"/>
    </row>
    <row r="55" spans="1:254" ht="16.5" customHeight="1" x14ac:dyDescent="0.2">
      <c r="A55" s="284" t="s">
        <v>20</v>
      </c>
      <c r="B55" s="307"/>
      <c r="C55" s="308"/>
      <c r="D55" s="308"/>
      <c r="E55" s="309"/>
      <c r="F55" s="293"/>
      <c r="G55" s="292"/>
    </row>
    <row r="56" spans="1:254" ht="17.25" customHeight="1" x14ac:dyDescent="0.2">
      <c r="A56" s="284" t="s">
        <v>21</v>
      </c>
      <c r="B56" s="312"/>
      <c r="C56" s="313"/>
    </row>
    <row r="57" spans="1:254" ht="17.25" customHeight="1" x14ac:dyDescent="0.2">
      <c r="A57" s="284"/>
      <c r="B57" s="43"/>
      <c r="C57" s="43"/>
    </row>
    <row r="58" spans="1:254" ht="21.75" customHeight="1" x14ac:dyDescent="0.2">
      <c r="A58" s="284" t="s">
        <v>104</v>
      </c>
      <c r="B58" s="312"/>
      <c r="C58" s="308"/>
      <c r="D58" s="308"/>
      <c r="E58" s="309"/>
    </row>
    <row r="59" spans="1:254" ht="17.25" customHeight="1" x14ac:dyDescent="0.2">
      <c r="A59" s="284" t="s">
        <v>111</v>
      </c>
      <c r="B59" s="310"/>
      <c r="C59" s="311"/>
    </row>
    <row r="60" spans="1:254" ht="8.25" customHeight="1" thickBot="1" x14ac:dyDescent="0.25">
      <c r="A60" s="131"/>
      <c r="B60" s="131"/>
      <c r="C60" s="322"/>
      <c r="D60" s="131"/>
      <c r="E60" s="131"/>
      <c r="F60" s="131"/>
      <c r="G60" s="131"/>
      <c r="H60" s="131"/>
    </row>
    <row r="61" spans="1:254" ht="18" customHeight="1" thickTop="1" x14ac:dyDescent="0.2">
      <c r="A61" s="297" t="s">
        <v>214</v>
      </c>
      <c r="B61" s="298"/>
      <c r="C61" s="297" t="s">
        <v>215</v>
      </c>
      <c r="D61" s="297"/>
      <c r="E61" s="297" t="s">
        <v>216</v>
      </c>
      <c r="F61" s="297"/>
      <c r="G61" s="297" t="s">
        <v>217</v>
      </c>
      <c r="H61" s="297"/>
    </row>
    <row r="62" spans="1:254" ht="17.25" customHeight="1" x14ac:dyDescent="0.2">
      <c r="A62" s="292" t="s">
        <v>213</v>
      </c>
      <c r="B62" s="294"/>
      <c r="C62" s="297" t="s">
        <v>212</v>
      </c>
      <c r="D62" s="297"/>
      <c r="E62" s="297" t="s">
        <v>219</v>
      </c>
      <c r="F62" s="297"/>
      <c r="G62" s="297" t="s">
        <v>218</v>
      </c>
      <c r="H62" s="297"/>
    </row>
    <row r="63" spans="1:254" x14ac:dyDescent="0.2">
      <c r="B63" s="298"/>
      <c r="C63" s="299"/>
      <c r="D63" s="298"/>
      <c r="E63" s="298"/>
      <c r="F63" s="298"/>
      <c r="G63" s="298"/>
    </row>
    <row r="64" spans="1:254" x14ac:dyDescent="0.2">
      <c r="B64" s="304" t="s">
        <v>29</v>
      </c>
      <c r="C64" s="305"/>
      <c r="D64" s="304" t="s">
        <v>30</v>
      </c>
      <c r="E64" s="305"/>
      <c r="F64" s="306" t="s">
        <v>31</v>
      </c>
      <c r="G64" s="305"/>
    </row>
    <row r="65" spans="1:8" ht="14.45" customHeight="1" x14ac:dyDescent="0.2">
      <c r="B65" s="136"/>
      <c r="C65" s="323"/>
      <c r="D65" s="136"/>
      <c r="E65" s="137"/>
      <c r="F65" s="138"/>
      <c r="G65" s="137"/>
    </row>
    <row r="66" spans="1:8" x14ac:dyDescent="0.2">
      <c r="B66" s="302" t="s">
        <v>32</v>
      </c>
      <c r="C66" s="303"/>
      <c r="D66" s="302" t="s">
        <v>33</v>
      </c>
      <c r="E66" s="303"/>
      <c r="F66" s="292" t="s">
        <v>13</v>
      </c>
      <c r="G66" s="303"/>
    </row>
    <row r="67" spans="1:8" ht="15.6" customHeight="1" x14ac:dyDescent="0.2">
      <c r="B67" s="136"/>
      <c r="C67" s="323"/>
      <c r="D67" s="136"/>
      <c r="E67" s="137"/>
      <c r="F67" s="138"/>
      <c r="G67" s="137"/>
    </row>
    <row r="68" spans="1:8" hidden="1" x14ac:dyDescent="0.2">
      <c r="B68" s="298"/>
      <c r="C68" s="299"/>
      <c r="D68" s="298"/>
      <c r="E68" s="298"/>
      <c r="F68" s="298"/>
      <c r="G68" s="298"/>
    </row>
    <row r="69" spans="1:8" ht="3.75" hidden="1" customHeight="1" x14ac:dyDescent="0.2"/>
    <row r="70" spans="1:8" hidden="1" x14ac:dyDescent="0.2">
      <c r="A70" s="132" t="s">
        <v>130</v>
      </c>
    </row>
    <row r="71" spans="1:8" s="250" customFormat="1" hidden="1" x14ac:dyDescent="0.2">
      <c r="A71" s="132" t="s">
        <v>129</v>
      </c>
      <c r="B71" s="281"/>
      <c r="C71" s="280"/>
      <c r="D71" s="281"/>
      <c r="E71" s="281"/>
      <c r="F71" s="281"/>
      <c r="G71" s="281"/>
      <c r="H71" s="281"/>
    </row>
    <row r="72" spans="1:8" s="216" customFormat="1" hidden="1" x14ac:dyDescent="0.2">
      <c r="A72" s="280" t="s">
        <v>240</v>
      </c>
      <c r="B72" s="281"/>
      <c r="C72" s="280"/>
      <c r="D72" s="281"/>
      <c r="E72" s="281"/>
      <c r="F72" s="281"/>
      <c r="G72" s="281"/>
      <c r="H72" s="281"/>
    </row>
    <row r="73" spans="1:8" s="216" customFormat="1" hidden="1" x14ac:dyDescent="0.2">
      <c r="A73" s="258" t="s">
        <v>259</v>
      </c>
      <c r="B73" s="281"/>
      <c r="C73" s="280"/>
      <c r="D73" s="281"/>
      <c r="E73" s="281"/>
      <c r="F73" s="281"/>
      <c r="G73" s="281"/>
      <c r="H73" s="281"/>
    </row>
    <row r="74" spans="1:8" s="250" customFormat="1" hidden="1" x14ac:dyDescent="0.2">
      <c r="A74" s="280" t="s">
        <v>245</v>
      </c>
      <c r="B74" s="281"/>
      <c r="C74" s="280"/>
      <c r="D74" s="281"/>
      <c r="E74" s="281"/>
      <c r="F74" s="281"/>
      <c r="G74" s="281"/>
      <c r="H74" s="281"/>
    </row>
    <row r="75" spans="1:8" hidden="1" x14ac:dyDescent="0.2">
      <c r="A75" s="280" t="s">
        <v>241</v>
      </c>
    </row>
    <row r="76" spans="1:8" s="217" customFormat="1" hidden="1" x14ac:dyDescent="0.2">
      <c r="A76" s="280" t="s">
        <v>242</v>
      </c>
      <c r="B76" s="281"/>
      <c r="C76" s="280"/>
      <c r="D76" s="281"/>
      <c r="E76" s="281"/>
      <c r="F76" s="281"/>
      <c r="G76" s="281"/>
      <c r="H76" s="281"/>
    </row>
    <row r="77" spans="1:8" s="250" customFormat="1" hidden="1" x14ac:dyDescent="0.2">
      <c r="A77" s="280" t="s">
        <v>243</v>
      </c>
      <c r="B77" s="281"/>
      <c r="C77" s="280"/>
      <c r="D77" s="281"/>
      <c r="E77" s="281"/>
      <c r="F77" s="281"/>
      <c r="G77" s="281"/>
      <c r="H77" s="281"/>
    </row>
    <row r="78" spans="1:8" s="250" customFormat="1" hidden="1" x14ac:dyDescent="0.2">
      <c r="A78" s="280" t="s">
        <v>244</v>
      </c>
      <c r="B78" s="281"/>
      <c r="C78" s="280"/>
      <c r="D78" s="281"/>
      <c r="E78" s="281"/>
      <c r="F78" s="281"/>
      <c r="G78" s="281"/>
      <c r="H78" s="281"/>
    </row>
    <row r="79" spans="1:8" s="250" customFormat="1" hidden="1" x14ac:dyDescent="0.2">
      <c r="A79" s="280" t="s">
        <v>246</v>
      </c>
      <c r="B79" s="281"/>
      <c r="C79" s="280"/>
      <c r="D79" s="281"/>
      <c r="E79" s="281"/>
      <c r="F79" s="281"/>
      <c r="G79" s="281"/>
      <c r="H79" s="281"/>
    </row>
    <row r="80" spans="1:8" s="250" customFormat="1" hidden="1" x14ac:dyDescent="0.2">
      <c r="A80" s="280" t="s">
        <v>260</v>
      </c>
      <c r="B80" s="281"/>
      <c r="C80" s="280"/>
      <c r="D80" s="281"/>
      <c r="E80" s="281"/>
      <c r="F80" s="281"/>
      <c r="G80" s="281"/>
      <c r="H80" s="281"/>
    </row>
    <row r="81" spans="1:8" s="250" customFormat="1" hidden="1" x14ac:dyDescent="0.2">
      <c r="A81" s="280" t="s">
        <v>247</v>
      </c>
      <c r="B81" s="281"/>
      <c r="C81" s="280"/>
      <c r="D81" s="281"/>
      <c r="E81" s="281"/>
      <c r="F81" s="281"/>
      <c r="G81" s="281"/>
      <c r="H81" s="281"/>
    </row>
    <row r="82" spans="1:8" s="250" customFormat="1" hidden="1" x14ac:dyDescent="0.2">
      <c r="A82" s="280" t="s">
        <v>248</v>
      </c>
      <c r="B82" s="281"/>
      <c r="C82" s="280"/>
      <c r="D82" s="281"/>
      <c r="E82" s="281"/>
      <c r="F82" s="281"/>
      <c r="G82" s="281"/>
      <c r="H82" s="281"/>
    </row>
    <row r="83" spans="1:8" s="250" customFormat="1" hidden="1" x14ac:dyDescent="0.2">
      <c r="A83" s="280" t="s">
        <v>249</v>
      </c>
      <c r="B83" s="281"/>
      <c r="C83" s="280"/>
      <c r="D83" s="281"/>
      <c r="E83" s="281"/>
      <c r="F83" s="281"/>
      <c r="G83" s="281"/>
      <c r="H83" s="281"/>
    </row>
    <row r="84" spans="1:8" s="216" customFormat="1" hidden="1" x14ac:dyDescent="0.2">
      <c r="A84" s="281" t="s">
        <v>250</v>
      </c>
      <c r="B84" s="281"/>
      <c r="C84" s="280"/>
      <c r="D84" s="281"/>
      <c r="E84" s="281"/>
      <c r="F84" s="281"/>
      <c r="G84" s="281"/>
      <c r="H84" s="281"/>
    </row>
    <row r="85" spans="1:8" s="250" customFormat="1" hidden="1" x14ac:dyDescent="0.2">
      <c r="A85" s="281" t="s">
        <v>263</v>
      </c>
      <c r="B85" s="281"/>
      <c r="C85" s="280"/>
      <c r="D85" s="281"/>
      <c r="E85" s="281"/>
      <c r="F85" s="281"/>
      <c r="G85" s="281"/>
      <c r="H85" s="281"/>
    </row>
    <row r="86" spans="1:8" s="213" customFormat="1" hidden="1" x14ac:dyDescent="0.2">
      <c r="A86" s="281" t="s">
        <v>264</v>
      </c>
      <c r="B86" s="281"/>
      <c r="C86" s="280"/>
      <c r="D86" s="281"/>
      <c r="E86" s="281"/>
      <c r="F86" s="281"/>
      <c r="G86" s="281"/>
      <c r="H86" s="281"/>
    </row>
    <row r="87" spans="1:8" s="217" customFormat="1" hidden="1" x14ac:dyDescent="0.2">
      <c r="A87" s="259" t="s">
        <v>262</v>
      </c>
      <c r="B87" s="281"/>
      <c r="C87" s="280"/>
      <c r="D87" s="281"/>
      <c r="E87" s="281"/>
      <c r="F87" s="281"/>
      <c r="G87" s="281"/>
      <c r="H87" s="281"/>
    </row>
    <row r="88" spans="1:8" hidden="1" x14ac:dyDescent="0.2">
      <c r="A88" s="280" t="s">
        <v>251</v>
      </c>
    </row>
    <row r="89" spans="1:8" s="250" customFormat="1" hidden="1" x14ac:dyDescent="0.2">
      <c r="A89" s="280" t="s">
        <v>252</v>
      </c>
      <c r="B89" s="281"/>
      <c r="C89" s="280"/>
      <c r="D89" s="281"/>
      <c r="E89" s="281"/>
      <c r="F89" s="281"/>
      <c r="G89" s="281"/>
      <c r="H89" s="281"/>
    </row>
    <row r="90" spans="1:8" s="250" customFormat="1" hidden="1" x14ac:dyDescent="0.2">
      <c r="A90" s="280" t="s">
        <v>253</v>
      </c>
      <c r="B90" s="281"/>
      <c r="C90" s="280"/>
      <c r="D90" s="281"/>
      <c r="E90" s="281"/>
      <c r="F90" s="281"/>
      <c r="G90" s="281"/>
      <c r="H90" s="281"/>
    </row>
    <row r="91" spans="1:8" s="213" customFormat="1" hidden="1" x14ac:dyDescent="0.2">
      <c r="A91" s="281" t="s">
        <v>254</v>
      </c>
      <c r="B91" s="281"/>
      <c r="C91" s="280"/>
      <c r="D91" s="281"/>
      <c r="E91" s="281"/>
      <c r="F91" s="281"/>
      <c r="G91" s="281"/>
      <c r="H91" s="281"/>
    </row>
    <row r="92" spans="1:8" s="266" customFormat="1" hidden="1" x14ac:dyDescent="0.2">
      <c r="A92" s="281" t="s">
        <v>282</v>
      </c>
      <c r="B92" s="281"/>
      <c r="C92" s="280"/>
      <c r="D92" s="281"/>
      <c r="E92" s="281"/>
      <c r="F92" s="281"/>
      <c r="G92" s="281"/>
      <c r="H92" s="281"/>
    </row>
    <row r="93" spans="1:8" s="250" customFormat="1" hidden="1" x14ac:dyDescent="0.2">
      <c r="A93" s="281" t="s">
        <v>255</v>
      </c>
      <c r="B93" s="281"/>
      <c r="C93" s="280"/>
      <c r="D93" s="281"/>
      <c r="E93" s="281"/>
      <c r="F93" s="281"/>
      <c r="G93" s="281"/>
      <c r="H93" s="281"/>
    </row>
    <row r="94" spans="1:8" s="250" customFormat="1" hidden="1" x14ac:dyDescent="0.2">
      <c r="A94" s="281" t="s">
        <v>256</v>
      </c>
      <c r="B94" s="281"/>
      <c r="C94" s="280"/>
      <c r="D94" s="281"/>
      <c r="E94" s="281"/>
      <c r="F94" s="281"/>
      <c r="G94" s="281"/>
      <c r="H94" s="281"/>
    </row>
    <row r="95" spans="1:8" s="213" customFormat="1" hidden="1" x14ac:dyDescent="0.2">
      <c r="A95" s="281" t="s">
        <v>257</v>
      </c>
      <c r="B95" s="281"/>
      <c r="C95" s="280"/>
      <c r="D95" s="281"/>
      <c r="E95" s="281"/>
      <c r="F95" s="281"/>
      <c r="G95" s="281"/>
      <c r="H95" s="281"/>
    </row>
    <row r="96" spans="1:8" hidden="1" x14ac:dyDescent="0.2">
      <c r="A96" s="280" t="s">
        <v>258</v>
      </c>
    </row>
    <row r="99" spans="1:8" s="217" customFormat="1" x14ac:dyDescent="0.2">
      <c r="A99" s="132"/>
      <c r="B99" s="281"/>
      <c r="C99" s="280"/>
      <c r="D99" s="281"/>
      <c r="E99" s="281"/>
      <c r="F99" s="281"/>
      <c r="G99" s="281"/>
      <c r="H99" s="281"/>
    </row>
    <row r="101" spans="1:8" s="217" customFormat="1" x14ac:dyDescent="0.2">
      <c r="A101" s="281"/>
      <c r="B101" s="281"/>
      <c r="C101" s="280"/>
      <c r="D101" s="281"/>
      <c r="E101" s="281"/>
      <c r="F101" s="281"/>
      <c r="G101" s="281"/>
      <c r="H101" s="281"/>
    </row>
    <row r="102" spans="1:8" s="217" customFormat="1" x14ac:dyDescent="0.2">
      <c r="A102" s="281"/>
      <c r="B102" s="281"/>
      <c r="C102" s="280"/>
      <c r="D102" s="281"/>
      <c r="E102" s="281"/>
      <c r="F102" s="281"/>
      <c r="G102" s="281"/>
      <c r="H102" s="281"/>
    </row>
    <row r="103" spans="1:8" s="217" customFormat="1" x14ac:dyDescent="0.2">
      <c r="A103" s="281"/>
      <c r="B103" s="281"/>
      <c r="C103" s="280"/>
      <c r="D103" s="281"/>
      <c r="E103" s="281"/>
      <c r="F103" s="281"/>
      <c r="G103" s="281"/>
      <c r="H103" s="281"/>
    </row>
    <row r="104" spans="1:8" s="217" customFormat="1" x14ac:dyDescent="0.2">
      <c r="A104" s="281"/>
      <c r="B104" s="281"/>
      <c r="C104" s="280"/>
      <c r="D104" s="281"/>
      <c r="E104" s="281"/>
      <c r="F104" s="281"/>
      <c r="G104" s="281"/>
      <c r="H104" s="281"/>
    </row>
    <row r="105" spans="1:8" s="217" customFormat="1" x14ac:dyDescent="0.2">
      <c r="A105" s="281"/>
      <c r="B105" s="281"/>
      <c r="C105" s="280"/>
      <c r="D105" s="281"/>
      <c r="E105" s="281"/>
      <c r="F105" s="281"/>
      <c r="G105" s="281"/>
      <c r="H105" s="281"/>
    </row>
    <row r="106" spans="1:8" s="217" customFormat="1" x14ac:dyDescent="0.2">
      <c r="A106" s="281"/>
      <c r="B106" s="281"/>
      <c r="C106" s="280"/>
      <c r="D106" s="281"/>
      <c r="E106" s="281"/>
      <c r="F106" s="281"/>
      <c r="G106" s="281"/>
      <c r="H106" s="281"/>
    </row>
    <row r="107" spans="1:8" s="217" customFormat="1" x14ac:dyDescent="0.2">
      <c r="A107" s="281"/>
      <c r="B107" s="281"/>
      <c r="C107" s="280"/>
      <c r="D107" s="281"/>
      <c r="E107" s="281"/>
      <c r="F107" s="281"/>
      <c r="G107" s="281"/>
      <c r="H107" s="281"/>
    </row>
    <row r="108" spans="1:8" s="217" customFormat="1" x14ac:dyDescent="0.2">
      <c r="A108" s="281"/>
      <c r="B108" s="281"/>
      <c r="C108" s="280"/>
      <c r="D108" s="281"/>
      <c r="E108" s="281"/>
      <c r="F108" s="281"/>
      <c r="G108" s="281"/>
      <c r="H108" s="281"/>
    </row>
    <row r="109" spans="1:8" s="217" customFormat="1" x14ac:dyDescent="0.2">
      <c r="A109" s="281"/>
      <c r="B109" s="281"/>
      <c r="C109" s="280"/>
      <c r="D109" s="281"/>
      <c r="E109" s="281"/>
      <c r="F109" s="281"/>
      <c r="G109" s="281"/>
      <c r="H109" s="281"/>
    </row>
    <row r="110" spans="1:8" s="217" customFormat="1" x14ac:dyDescent="0.2">
      <c r="A110" s="281"/>
      <c r="B110" s="281"/>
      <c r="C110" s="280"/>
      <c r="D110" s="281"/>
      <c r="E110" s="281"/>
      <c r="F110" s="281"/>
      <c r="G110" s="281"/>
      <c r="H110" s="281"/>
    </row>
    <row r="111" spans="1:8" s="217" customFormat="1" x14ac:dyDescent="0.2">
      <c r="A111" s="281"/>
      <c r="B111" s="281"/>
      <c r="C111" s="280"/>
      <c r="D111" s="281"/>
      <c r="E111" s="281"/>
      <c r="F111" s="281"/>
      <c r="G111" s="281"/>
      <c r="H111" s="281"/>
    </row>
    <row r="112" spans="1:8" s="217" customFormat="1" x14ac:dyDescent="0.2">
      <c r="A112" s="281"/>
      <c r="B112" s="281"/>
      <c r="C112" s="280"/>
      <c r="D112" s="281"/>
      <c r="E112" s="281"/>
      <c r="F112" s="281"/>
      <c r="G112" s="281"/>
      <c r="H112" s="281"/>
    </row>
    <row r="114" spans="1:8" s="217" customFormat="1" x14ac:dyDescent="0.2">
      <c r="A114" s="281"/>
      <c r="B114" s="281"/>
      <c r="C114" s="280"/>
      <c r="D114" s="281"/>
      <c r="E114" s="281"/>
      <c r="F114" s="281"/>
      <c r="G114" s="281"/>
      <c r="H114" s="281"/>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68">
    <mergeCell ref="J1:K1"/>
    <mergeCell ref="J2:K2"/>
    <mergeCell ref="D6:E6"/>
    <mergeCell ref="O48:V48"/>
    <mergeCell ref="J5:K5"/>
    <mergeCell ref="J3:K3"/>
    <mergeCell ref="J4:K4"/>
    <mergeCell ref="B6:C6"/>
    <mergeCell ref="C14:H15"/>
    <mergeCell ref="IM48:IT48"/>
    <mergeCell ref="HO48:HV48"/>
    <mergeCell ref="HW48:ID48"/>
    <mergeCell ref="GA48:GH48"/>
    <mergeCell ref="GI48:GP48"/>
    <mergeCell ref="GQ48:GX48"/>
    <mergeCell ref="GY48:HF48"/>
    <mergeCell ref="HG48:HN48"/>
    <mergeCell ref="IE48:IL48"/>
    <mergeCell ref="FS48:FZ48"/>
    <mergeCell ref="DG48:DN48"/>
    <mergeCell ref="DW48:ED48"/>
    <mergeCell ref="EE48:EL48"/>
    <mergeCell ref="EU48:FB48"/>
    <mergeCell ref="FK48:FR48"/>
    <mergeCell ref="W48:AD48"/>
    <mergeCell ref="AE48:AL48"/>
    <mergeCell ref="CA48:CH48"/>
    <mergeCell ref="AU48:BB48"/>
    <mergeCell ref="BC48:BJ48"/>
    <mergeCell ref="BK48:BR48"/>
    <mergeCell ref="BS48:BZ48"/>
    <mergeCell ref="FC48:FJ48"/>
    <mergeCell ref="CI48:CP48"/>
    <mergeCell ref="AM48:AT48"/>
    <mergeCell ref="EM48:ET48"/>
    <mergeCell ref="CQ48:CX48"/>
    <mergeCell ref="CY48:DF48"/>
    <mergeCell ref="DO48:DV48"/>
    <mergeCell ref="BK50:BR50"/>
    <mergeCell ref="BS50:BZ50"/>
    <mergeCell ref="CA50:CH50"/>
    <mergeCell ref="O50:V50"/>
    <mergeCell ref="W50:AD50"/>
    <mergeCell ref="AE50:AL50"/>
    <mergeCell ref="AM50:AT50"/>
    <mergeCell ref="AU50:BB50"/>
    <mergeCell ref="BC50:BJ50"/>
    <mergeCell ref="IM50:IT50"/>
    <mergeCell ref="GY50:HF50"/>
    <mergeCell ref="HG50:HN50"/>
    <mergeCell ref="HO50:HV50"/>
    <mergeCell ref="HW50:ID50"/>
    <mergeCell ref="IE50:IL50"/>
    <mergeCell ref="FK50:FR50"/>
    <mergeCell ref="FS50:FZ50"/>
    <mergeCell ref="GA50:GH50"/>
    <mergeCell ref="GI50:GP50"/>
    <mergeCell ref="GQ50:GX50"/>
    <mergeCell ref="DW50:ED50"/>
    <mergeCell ref="EE50:EL50"/>
    <mergeCell ref="EM50:ET50"/>
    <mergeCell ref="EU50:FB50"/>
    <mergeCell ref="FC50:FJ50"/>
    <mergeCell ref="CI50:CP50"/>
    <mergeCell ref="CQ50:CX50"/>
    <mergeCell ref="CY50:DF50"/>
    <mergeCell ref="DG50:DN50"/>
    <mergeCell ref="DO50:DV50"/>
  </mergeCells>
  <phoneticPr fontId="4" type="noConversion"/>
  <dataValidations disablePrompts="1"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1">
      <formula1>"1,2,3,4,5,6"</formula1>
    </dataValidation>
    <dataValidation type="list" allowBlank="1" showInputMessage="1" showErrorMessage="1" sqref="B51:B52">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5">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9"/>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3 B35 B37 B39 B41 B31"/>
  </dataValidations>
  <pageMargins left="0" right="0" top="0.75" bottom="0" header="0.25" footer="0"/>
  <pageSetup scale="8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11</xdr:row>
                    <xdr:rowOff>0</xdr:rowOff>
                  </from>
                  <to>
                    <xdr:col>0</xdr:col>
                    <xdr:colOff>1457325</xdr:colOff>
                    <xdr:row>12</xdr:row>
                    <xdr:rowOff>57150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57150</xdr:rowOff>
                  </from>
                  <to>
                    <xdr:col>0</xdr:col>
                    <xdr:colOff>1057275</xdr:colOff>
                    <xdr:row>13</xdr:row>
                    <xdr:rowOff>142875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23</xdr:row>
                    <xdr:rowOff>47625</xdr:rowOff>
                  </from>
                  <to>
                    <xdr:col>0</xdr:col>
                    <xdr:colOff>1066800</xdr:colOff>
                    <xdr:row>25</xdr:row>
                    <xdr:rowOff>9525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25</xdr:row>
                    <xdr:rowOff>19050</xdr:rowOff>
                  </from>
                  <to>
                    <xdr:col>0</xdr:col>
                    <xdr:colOff>1066800</xdr:colOff>
                    <xdr:row>26</xdr:row>
                    <xdr:rowOff>142875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26</xdr:row>
                    <xdr:rowOff>142875</xdr:rowOff>
                  </from>
                  <to>
                    <xdr:col>0</xdr:col>
                    <xdr:colOff>1066800</xdr:colOff>
                    <xdr:row>28</xdr:row>
                    <xdr:rowOff>142875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48</xdr:row>
                    <xdr:rowOff>28575</xdr:rowOff>
                  </from>
                  <to>
                    <xdr:col>1</xdr:col>
                    <xdr:colOff>609600</xdr:colOff>
                    <xdr:row>49</xdr:row>
                    <xdr:rowOff>9525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10</xdr:row>
                    <xdr:rowOff>228600</xdr:rowOff>
                  </from>
                  <to>
                    <xdr:col>2</xdr:col>
                    <xdr:colOff>581025</xdr:colOff>
                    <xdr:row>12</xdr:row>
                    <xdr:rowOff>28575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38100</xdr:colOff>
                    <xdr:row>10</xdr:row>
                    <xdr:rowOff>219075</xdr:rowOff>
                  </from>
                  <to>
                    <xdr:col>3</xdr:col>
                    <xdr:colOff>542925</xdr:colOff>
                    <xdr:row>12</xdr:row>
                    <xdr:rowOff>9525</xdr:rowOff>
                  </to>
                </anchor>
              </controlPr>
            </control>
          </mc:Choice>
        </mc:AlternateContent>
        <mc:AlternateContent xmlns:mc="http://schemas.openxmlformats.org/markup-compatibility/2006">
          <mc:Choice Requires="x14">
            <control shapeId="15679" r:id="rId14" name="Drop Down 1343">
              <controlPr defaultSize="0" autoLine="0" autoPict="0">
                <anchor moveWithCells="1">
                  <from>
                    <xdr:col>1</xdr:col>
                    <xdr:colOff>9525</xdr:colOff>
                    <xdr:row>2</xdr:row>
                    <xdr:rowOff>0</xdr:rowOff>
                  </from>
                  <to>
                    <xdr:col>4</xdr:col>
                    <xdr:colOff>647700</xdr:colOff>
                    <xdr:row>3</xdr:row>
                    <xdr:rowOff>19050</xdr:rowOff>
                  </to>
                </anchor>
              </controlPr>
            </control>
          </mc:Choice>
        </mc:AlternateContent>
        <mc:AlternateContent xmlns:mc="http://schemas.openxmlformats.org/markup-compatibility/2006">
          <mc:Choice Requires="x14">
            <control shapeId="15681" r:id="rId15" name="Check Box 1345">
              <controlPr defaultSize="0" autoFill="0" autoLine="0" autoPict="0">
                <anchor moveWithCells="1">
                  <from>
                    <xdr:col>2</xdr:col>
                    <xdr:colOff>247650</xdr:colOff>
                    <xdr:row>45</xdr:row>
                    <xdr:rowOff>95250</xdr:rowOff>
                  </from>
                  <to>
                    <xdr:col>6</xdr:col>
                    <xdr:colOff>190500</xdr:colOff>
                    <xdr:row>48</xdr:row>
                    <xdr:rowOff>19050</xdr:rowOff>
                  </to>
                </anchor>
              </controlPr>
            </control>
          </mc:Choice>
        </mc:AlternateContent>
        <mc:AlternateContent xmlns:mc="http://schemas.openxmlformats.org/markup-compatibility/2006">
          <mc:Choice Requires="x14">
            <control shapeId="15682" r:id="rId16" name="Check Box 1346">
              <controlPr defaultSize="0" autoFill="0" autoLine="0" autoPict="0">
                <anchor moveWithCells="1">
                  <from>
                    <xdr:col>6</xdr:col>
                    <xdr:colOff>47625</xdr:colOff>
                    <xdr:row>45</xdr:row>
                    <xdr:rowOff>133350</xdr:rowOff>
                  </from>
                  <to>
                    <xdr:col>7</xdr:col>
                    <xdr:colOff>209550</xdr:colOff>
                    <xdr:row>47</xdr:row>
                    <xdr:rowOff>47625</xdr:rowOff>
                  </to>
                </anchor>
              </controlPr>
            </control>
          </mc:Choice>
        </mc:AlternateContent>
        <mc:AlternateContent xmlns:mc="http://schemas.openxmlformats.org/markup-compatibility/2006">
          <mc:Choice Requires="x14">
            <control shapeId="15685" r:id="rId17" name="Check Box 1349">
              <controlPr defaultSize="0" autoFill="0" autoLine="0" autoPict="0">
                <anchor moveWithCells="1">
                  <from>
                    <xdr:col>1</xdr:col>
                    <xdr:colOff>438150</xdr:colOff>
                    <xdr:row>48</xdr:row>
                    <xdr:rowOff>19050</xdr:rowOff>
                  </from>
                  <to>
                    <xdr:col>3</xdr:col>
                    <xdr:colOff>57150</xdr:colOff>
                    <xdr:row>49</xdr:row>
                    <xdr:rowOff>19050</xdr:rowOff>
                  </to>
                </anchor>
              </controlPr>
            </control>
          </mc:Choice>
        </mc:AlternateContent>
        <mc:AlternateContent xmlns:mc="http://schemas.openxmlformats.org/markup-compatibility/2006">
          <mc:Choice Requires="x14">
            <control shapeId="15688" r:id="rId18" name="Check Box 1352">
              <controlPr defaultSize="0" autoFill="0" autoLine="0" autoPict="0">
                <anchor moveWithCells="1">
                  <from>
                    <xdr:col>1</xdr:col>
                    <xdr:colOff>476250</xdr:colOff>
                    <xdr:row>16</xdr:row>
                    <xdr:rowOff>38100</xdr:rowOff>
                  </from>
                  <to>
                    <xdr:col>2</xdr:col>
                    <xdr:colOff>514350</xdr:colOff>
                    <xdr:row>17</xdr:row>
                    <xdr:rowOff>38100</xdr:rowOff>
                  </to>
                </anchor>
              </controlPr>
            </control>
          </mc:Choice>
        </mc:AlternateContent>
        <mc:AlternateContent xmlns:mc="http://schemas.openxmlformats.org/markup-compatibility/2006">
          <mc:Choice Requires="x14">
            <control shapeId="15689" r:id="rId19" name="Check Box 1353">
              <controlPr defaultSize="0" autoFill="0" autoLine="0" autoPict="0">
                <anchor moveWithCells="1">
                  <from>
                    <xdr:col>2</xdr:col>
                    <xdr:colOff>123825</xdr:colOff>
                    <xdr:row>16</xdr:row>
                    <xdr:rowOff>28575</xdr:rowOff>
                  </from>
                  <to>
                    <xdr:col>3</xdr:col>
                    <xdr:colOff>314325</xdr:colOff>
                    <xdr:row>17</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G6" sqref="G6:H6"/>
    </sheetView>
  </sheetViews>
  <sheetFormatPr defaultColWidth="9.28515625" defaultRowHeight="14.25" x14ac:dyDescent="0.2"/>
  <cols>
    <col min="1" max="1" width="6.5703125" style="104" customWidth="1"/>
    <col min="2" max="5" width="9.28515625" style="104"/>
    <col min="6" max="6" width="5" style="104" customWidth="1"/>
    <col min="7" max="7" width="9.28515625" style="104"/>
    <col min="8" max="8" width="6.28515625" style="104" customWidth="1"/>
    <col min="9" max="9" width="9.28515625" style="104"/>
    <col min="10" max="10" width="6.28515625" style="104" customWidth="1"/>
    <col min="11" max="12" width="10.28515625" style="104" customWidth="1"/>
    <col min="13" max="16384" width="9.28515625" style="104"/>
  </cols>
  <sheetData>
    <row r="1" spans="1:12" ht="21.75" customHeight="1" x14ac:dyDescent="0.2">
      <c r="A1" s="353" t="s">
        <v>27</v>
      </c>
      <c r="B1" s="353"/>
      <c r="C1" s="354">
        <f>'Check Request'!$B$6</f>
        <v>0</v>
      </c>
      <c r="D1" s="355"/>
      <c r="E1" s="354">
        <f>'Check Request'!$D$6</f>
        <v>0</v>
      </c>
      <c r="F1" s="363"/>
      <c r="G1" s="355"/>
      <c r="I1" s="364" t="s">
        <v>34</v>
      </c>
      <c r="J1" s="364"/>
      <c r="K1" s="354">
        <f>'Check Request'!$H$6</f>
        <v>0</v>
      </c>
      <c r="L1" s="355"/>
    </row>
    <row r="2" spans="1:12" x14ac:dyDescent="0.2">
      <c r="C2" s="352"/>
      <c r="D2" s="352"/>
      <c r="E2" s="352"/>
      <c r="F2" s="352"/>
      <c r="G2" s="352"/>
    </row>
    <row r="3" spans="1:12" x14ac:dyDescent="0.2">
      <c r="A3" s="367" t="s">
        <v>158</v>
      </c>
      <c r="B3" s="368"/>
      <c r="C3" s="368"/>
      <c r="D3" s="368"/>
      <c r="E3" s="368"/>
      <c r="F3" s="368"/>
      <c r="G3" s="368"/>
      <c r="H3" s="368"/>
      <c r="I3" s="368"/>
      <c r="J3" s="368"/>
      <c r="K3" s="368"/>
      <c r="L3" s="368"/>
    </row>
    <row r="4" spans="1:12" ht="6.75" customHeight="1" x14ac:dyDescent="0.2"/>
    <row r="5" spans="1:12" x14ac:dyDescent="0.2">
      <c r="B5" s="105"/>
      <c r="C5" s="106"/>
      <c r="D5" s="107"/>
      <c r="E5" s="350" t="s">
        <v>62</v>
      </c>
      <c r="F5" s="351"/>
      <c r="G5" s="350" t="s">
        <v>63</v>
      </c>
      <c r="H5" s="351"/>
      <c r="I5" s="350" t="s">
        <v>64</v>
      </c>
      <c r="J5" s="351"/>
      <c r="K5" s="350" t="s">
        <v>126</v>
      </c>
      <c r="L5" s="351"/>
    </row>
    <row r="6" spans="1:12" ht="30.75" customHeight="1" x14ac:dyDescent="0.2">
      <c r="B6" s="365" t="s">
        <v>127</v>
      </c>
      <c r="C6" s="365"/>
      <c r="D6" s="365"/>
      <c r="E6" s="366"/>
      <c r="F6" s="366"/>
      <c r="G6" s="366"/>
      <c r="H6" s="366"/>
      <c r="I6" s="366"/>
      <c r="J6" s="366"/>
      <c r="K6" s="366"/>
      <c r="L6" s="366"/>
    </row>
    <row r="7" spans="1:12" ht="9.75" customHeight="1" thickBot="1" x14ac:dyDescent="0.25">
      <c r="E7" s="356"/>
      <c r="F7" s="356"/>
    </row>
    <row r="8" spans="1:12" ht="15" thickBot="1" x14ac:dyDescent="0.25">
      <c r="B8" s="357" t="s">
        <v>65</v>
      </c>
      <c r="C8" s="358"/>
      <c r="D8" s="358"/>
      <c r="E8" s="359">
        <f>SUM(E6:L6)</f>
        <v>0</v>
      </c>
      <c r="F8" s="360"/>
    </row>
    <row r="9" spans="1:12" ht="12" customHeight="1" x14ac:dyDescent="0.2"/>
    <row r="10" spans="1:12" ht="44.25" customHeight="1" x14ac:dyDescent="0.2">
      <c r="A10" s="361" t="s">
        <v>231</v>
      </c>
      <c r="B10" s="361"/>
      <c r="C10" s="361"/>
      <c r="D10" s="361"/>
      <c r="E10" s="361"/>
      <c r="F10" s="361"/>
      <c r="G10" s="361"/>
      <c r="H10" s="361"/>
      <c r="I10" s="361"/>
      <c r="J10" s="361"/>
      <c r="K10" s="362"/>
      <c r="L10" s="362"/>
    </row>
    <row r="11" spans="1:12" ht="6" customHeight="1" thickBot="1" x14ac:dyDescent="0.25"/>
    <row r="12" spans="1:12" ht="15" thickBot="1" x14ac:dyDescent="0.25">
      <c r="B12" s="369" t="s">
        <v>67</v>
      </c>
      <c r="C12" s="369"/>
      <c r="D12" s="369"/>
      <c r="E12" s="370"/>
      <c r="F12" s="370"/>
      <c r="H12" s="371" t="s">
        <v>65</v>
      </c>
      <c r="I12" s="372"/>
      <c r="J12" s="372"/>
      <c r="K12" s="373"/>
    </row>
    <row r="13" spans="1:12" ht="29.25" customHeight="1" thickBot="1" x14ac:dyDescent="0.25">
      <c r="B13" s="365" t="s">
        <v>123</v>
      </c>
      <c r="C13" s="365"/>
      <c r="D13" s="365"/>
      <c r="E13" s="374"/>
      <c r="F13" s="374"/>
      <c r="I13" s="375">
        <f>E12*E13</f>
        <v>0</v>
      </c>
      <c r="J13" s="376"/>
    </row>
    <row r="14" spans="1:12" ht="21.75" customHeight="1" thickBot="1" x14ac:dyDescent="0.25">
      <c r="B14" s="108"/>
      <c r="C14" s="109" t="s">
        <v>72</v>
      </c>
      <c r="D14" s="108"/>
      <c r="E14" s="377"/>
      <c r="F14" s="377"/>
      <c r="I14" s="110"/>
      <c r="J14" s="110"/>
    </row>
    <row r="15" spans="1:12" ht="30" customHeight="1" thickBot="1" x14ac:dyDescent="0.25">
      <c r="B15" s="365" t="s">
        <v>73</v>
      </c>
      <c r="C15" s="365"/>
      <c r="D15" s="365"/>
      <c r="E15" s="378"/>
      <c r="F15" s="378"/>
      <c r="H15" s="379" t="s">
        <v>65</v>
      </c>
      <c r="I15" s="380"/>
      <c r="J15" s="380"/>
      <c r="K15" s="381"/>
    </row>
    <row r="16" spans="1:12" ht="15" customHeight="1" thickBot="1" x14ac:dyDescent="0.25">
      <c r="B16" s="108"/>
      <c r="C16" s="108"/>
      <c r="D16" s="108"/>
      <c r="E16" s="382"/>
      <c r="F16" s="382"/>
      <c r="I16" s="383">
        <f>(E15*4)</f>
        <v>0</v>
      </c>
      <c r="J16" s="384"/>
    </row>
    <row r="17" spans="1:12" ht="9.75" customHeight="1" x14ac:dyDescent="0.2"/>
    <row r="18" spans="1:12" ht="27" customHeight="1" x14ac:dyDescent="0.2">
      <c r="A18" s="361" t="s">
        <v>159</v>
      </c>
      <c r="B18" s="362"/>
      <c r="C18" s="362"/>
      <c r="D18" s="362"/>
      <c r="E18" s="362"/>
      <c r="F18" s="362"/>
      <c r="G18" s="362"/>
      <c r="H18" s="362"/>
      <c r="I18" s="362"/>
      <c r="J18" s="362"/>
      <c r="K18" s="362"/>
      <c r="L18" s="362"/>
    </row>
    <row r="19" spans="1:12" ht="7.5" customHeight="1" thickBot="1" x14ac:dyDescent="0.25"/>
    <row r="20" spans="1:12" ht="27.75" customHeight="1" thickBot="1" x14ac:dyDescent="0.25">
      <c r="B20" s="385" t="s">
        <v>128</v>
      </c>
      <c r="C20" s="386"/>
      <c r="D20" s="387"/>
      <c r="E20" s="378"/>
      <c r="F20" s="378"/>
      <c r="H20" s="371" t="s">
        <v>65</v>
      </c>
      <c r="I20" s="388"/>
      <c r="J20" s="388"/>
      <c r="K20" s="389"/>
    </row>
    <row r="21" spans="1:12" ht="15" thickBot="1" x14ac:dyDescent="0.25">
      <c r="E21" s="390"/>
      <c r="F21" s="390"/>
      <c r="I21" s="375">
        <f>E20</f>
        <v>0</v>
      </c>
      <c r="J21" s="376"/>
    </row>
    <row r="22" spans="1:12" ht="7.5" customHeight="1" x14ac:dyDescent="0.2"/>
    <row r="23" spans="1:12" x14ac:dyDescent="0.2">
      <c r="A23" s="367" t="s">
        <v>71</v>
      </c>
      <c r="B23" s="367"/>
      <c r="C23" s="367"/>
      <c r="D23" s="367"/>
      <c r="E23" s="367"/>
      <c r="F23" s="367"/>
      <c r="G23" s="367"/>
      <c r="H23" s="367"/>
      <c r="I23" s="367"/>
      <c r="J23" s="367"/>
      <c r="K23" s="368"/>
      <c r="L23" s="368"/>
    </row>
    <row r="24" spans="1:12" ht="7.5" customHeight="1" x14ac:dyDescent="0.2"/>
    <row r="25" spans="1:12" x14ac:dyDescent="0.2">
      <c r="B25" s="369" t="s">
        <v>66</v>
      </c>
      <c r="C25" s="369"/>
      <c r="D25" s="369"/>
      <c r="E25" s="370"/>
      <c r="F25" s="370"/>
    </row>
    <row r="26" spans="1:12" x14ac:dyDescent="0.2">
      <c r="B26" s="369" t="s">
        <v>66</v>
      </c>
      <c r="C26" s="369"/>
      <c r="D26" s="369"/>
      <c r="E26" s="370"/>
      <c r="F26" s="370"/>
    </row>
    <row r="27" spans="1:12" x14ac:dyDescent="0.2">
      <c r="B27" s="391" t="s">
        <v>75</v>
      </c>
      <c r="C27" s="391"/>
      <c r="D27" s="391"/>
      <c r="E27" s="370"/>
      <c r="F27" s="370"/>
    </row>
    <row r="28" spans="1:12" x14ac:dyDescent="0.2">
      <c r="B28" s="391" t="s">
        <v>75</v>
      </c>
      <c r="C28" s="391"/>
      <c r="D28" s="391"/>
      <c r="E28" s="370"/>
      <c r="F28" s="370"/>
    </row>
    <row r="29" spans="1:12" ht="15" thickBot="1" x14ac:dyDescent="0.25">
      <c r="B29" s="391" t="s">
        <v>75</v>
      </c>
      <c r="C29" s="391"/>
      <c r="D29" s="391"/>
      <c r="E29" s="370"/>
      <c r="F29" s="370"/>
    </row>
    <row r="30" spans="1:12" ht="15" thickBot="1" x14ac:dyDescent="0.25">
      <c r="B30" s="369" t="s">
        <v>68</v>
      </c>
      <c r="C30" s="369"/>
      <c r="D30" s="369"/>
      <c r="E30" s="370"/>
      <c r="F30" s="370"/>
      <c r="H30" s="379" t="s">
        <v>65</v>
      </c>
      <c r="I30" s="392"/>
      <c r="J30" s="392"/>
      <c r="K30" s="393"/>
    </row>
    <row r="31" spans="1:12" ht="15" thickBot="1" x14ac:dyDescent="0.25">
      <c r="B31" s="369" t="s">
        <v>68</v>
      </c>
      <c r="C31" s="369"/>
      <c r="D31" s="369"/>
      <c r="E31" s="370"/>
      <c r="F31" s="370"/>
      <c r="H31" s="111"/>
      <c r="I31" s="383">
        <f>SUM(E25:F36)</f>
        <v>0</v>
      </c>
      <c r="J31" s="384"/>
      <c r="K31" s="111"/>
    </row>
    <row r="32" spans="1:12" x14ac:dyDescent="0.2">
      <c r="B32" s="369" t="s">
        <v>68</v>
      </c>
      <c r="C32" s="369"/>
      <c r="D32" s="369"/>
      <c r="E32" s="370"/>
      <c r="F32" s="370"/>
    </row>
    <row r="33" spans="1:12" x14ac:dyDescent="0.2">
      <c r="B33" s="369" t="s">
        <v>68</v>
      </c>
      <c r="C33" s="369"/>
      <c r="D33" s="369"/>
      <c r="E33" s="370"/>
      <c r="F33" s="370"/>
    </row>
    <row r="34" spans="1:12" x14ac:dyDescent="0.2">
      <c r="B34" s="369" t="s">
        <v>69</v>
      </c>
      <c r="C34" s="369"/>
      <c r="D34" s="369"/>
      <c r="E34" s="370"/>
      <c r="F34" s="370"/>
    </row>
    <row r="35" spans="1:12" x14ac:dyDescent="0.2">
      <c r="B35" s="369" t="s">
        <v>70</v>
      </c>
      <c r="C35" s="369"/>
      <c r="D35" s="369"/>
      <c r="E35" s="370"/>
      <c r="F35" s="370"/>
    </row>
    <row r="36" spans="1:12" x14ac:dyDescent="0.2">
      <c r="B36" s="369" t="s">
        <v>70</v>
      </c>
      <c r="C36" s="369"/>
      <c r="D36" s="369"/>
      <c r="E36" s="370"/>
      <c r="F36" s="370"/>
    </row>
    <row r="37" spans="1:12" ht="12.75" customHeight="1" x14ac:dyDescent="0.2">
      <c r="E37" s="390"/>
      <c r="F37" s="390"/>
    </row>
    <row r="38" spans="1:12" x14ac:dyDescent="0.2">
      <c r="A38" s="367" t="s">
        <v>160</v>
      </c>
      <c r="B38" s="367"/>
      <c r="C38" s="367"/>
      <c r="D38" s="367"/>
      <c r="E38" s="367"/>
      <c r="F38" s="367"/>
      <c r="G38" s="367"/>
      <c r="H38" s="367"/>
      <c r="I38" s="367"/>
      <c r="J38" s="367"/>
      <c r="K38" s="367"/>
      <c r="L38" s="353"/>
    </row>
    <row r="39" spans="1:12" ht="8.25" customHeight="1" x14ac:dyDescent="0.2"/>
    <row r="40" spans="1:12" ht="15" thickBot="1" x14ac:dyDescent="0.25">
      <c r="B40" s="394"/>
      <c r="C40" s="394"/>
      <c r="D40" s="394"/>
      <c r="E40" s="378"/>
      <c r="F40" s="378"/>
    </row>
    <row r="41" spans="1:12" ht="15" thickBot="1" x14ac:dyDescent="0.25">
      <c r="B41" s="394"/>
      <c r="C41" s="394"/>
      <c r="D41" s="394"/>
      <c r="E41" s="378"/>
      <c r="F41" s="378"/>
      <c r="H41" s="379" t="s">
        <v>65</v>
      </c>
      <c r="I41" s="392"/>
      <c r="J41" s="392"/>
      <c r="K41" s="393"/>
    </row>
    <row r="42" spans="1:12" ht="15" thickBot="1" x14ac:dyDescent="0.25">
      <c r="B42" s="394"/>
      <c r="C42" s="394"/>
      <c r="D42" s="394"/>
      <c r="E42" s="378"/>
      <c r="F42" s="378"/>
      <c r="I42" s="383">
        <f>SUM(E40:F43)</f>
        <v>0</v>
      </c>
      <c r="J42" s="384"/>
    </row>
    <row r="43" spans="1:12" x14ac:dyDescent="0.2">
      <c r="B43" s="394"/>
      <c r="C43" s="394"/>
      <c r="D43" s="394"/>
      <c r="E43" s="378"/>
      <c r="F43" s="378"/>
    </row>
    <row r="44" spans="1:12" ht="9" customHeight="1" x14ac:dyDescent="0.2">
      <c r="E44" s="390"/>
      <c r="F44" s="390"/>
    </row>
    <row r="45" spans="1:12" ht="14.25" customHeight="1" x14ac:dyDescent="0.2">
      <c r="A45" s="395" t="s">
        <v>120</v>
      </c>
      <c r="B45" s="395"/>
      <c r="C45" s="395"/>
      <c r="D45" s="395"/>
      <c r="E45" s="395"/>
      <c r="F45" s="395"/>
      <c r="G45" s="395"/>
      <c r="H45" s="396">
        <f>SUM(E8)+SUM(I13)+SUM(I16)+SUM(I21)+SUM(I31)+SUM(I42)</f>
        <v>0</v>
      </c>
      <c r="I45" s="396"/>
      <c r="J45" s="396"/>
      <c r="K45" s="396"/>
    </row>
  </sheetData>
  <sheetProtection password="AA76"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3"/>
  <sheetViews>
    <sheetView showGridLines="0" topLeftCell="A13" zoomScaleNormal="100" workbookViewId="0">
      <selection activeCell="O35" sqref="O35"/>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8.5703125" style="4" customWidth="1"/>
    <col min="9" max="9" width="8.7109375" style="4" customWidth="1"/>
    <col min="10" max="10" width="8.28515625" style="4" customWidth="1"/>
    <col min="11" max="11" width="4.7109375" style="4" customWidth="1"/>
    <col min="12" max="16384" width="9.28515625" style="4"/>
  </cols>
  <sheetData>
    <row r="1" spans="1:11" s="76" customFormat="1" ht="15" customHeight="1" x14ac:dyDescent="0.2"/>
    <row r="2" spans="1:11" s="76" customFormat="1" ht="24" customHeight="1" x14ac:dyDescent="0.2">
      <c r="A2" s="85" t="s">
        <v>27</v>
      </c>
      <c r="B2" s="85"/>
      <c r="C2" s="401">
        <f>'Check Request'!$B$6</f>
        <v>0</v>
      </c>
      <c r="D2" s="402"/>
      <c r="E2" s="401">
        <f>'Check Request'!$D$6</f>
        <v>0</v>
      </c>
      <c r="F2" s="402"/>
      <c r="G2" s="86"/>
      <c r="H2" s="208" t="s">
        <v>156</v>
      </c>
      <c r="I2" s="207">
        <f>'Check Request'!$H$6</f>
        <v>0</v>
      </c>
    </row>
    <row r="3" spans="1:11" s="76" customFormat="1" ht="15.75" x14ac:dyDescent="0.2">
      <c r="C3" s="403"/>
      <c r="D3" s="403"/>
      <c r="E3" s="404"/>
      <c r="F3" s="404"/>
      <c r="G3" s="404"/>
      <c r="H3" s="405"/>
      <c r="I3" s="405"/>
      <c r="J3" s="405"/>
      <c r="K3" s="405"/>
    </row>
    <row r="4" spans="1:11" s="87" customFormat="1" ht="8.25" customHeight="1" x14ac:dyDescent="0.2">
      <c r="A4" s="175"/>
      <c r="B4" s="163"/>
      <c r="C4" s="147"/>
      <c r="H4" s="406"/>
      <c r="I4" s="406"/>
      <c r="J4" s="406"/>
      <c r="K4" s="406"/>
    </row>
    <row r="5" spans="1:11" ht="15" customHeight="1" x14ac:dyDescent="0.2">
      <c r="A5" s="400" t="s">
        <v>81</v>
      </c>
      <c r="B5" s="400"/>
      <c r="C5" s="400"/>
      <c r="D5" s="400"/>
      <c r="E5" s="400"/>
      <c r="F5" s="400"/>
      <c r="G5" s="400"/>
      <c r="H5" s="400"/>
      <c r="I5" s="400"/>
      <c r="J5" s="400"/>
      <c r="K5" s="400"/>
    </row>
    <row r="6" spans="1:11" s="87" customFormat="1" ht="8.25" customHeight="1" x14ac:dyDescent="0.2">
      <c r="A6" s="175"/>
      <c r="B6" s="163"/>
      <c r="C6" s="147"/>
      <c r="H6" s="406"/>
      <c r="I6" s="406"/>
      <c r="J6" s="406"/>
      <c r="K6" s="406"/>
    </row>
    <row r="7" spans="1:11" x14ac:dyDescent="0.2">
      <c r="A7" s="88" t="s">
        <v>82</v>
      </c>
      <c r="B7" s="400" t="s">
        <v>181</v>
      </c>
      <c r="C7" s="400"/>
      <c r="D7" s="400"/>
      <c r="E7" s="400"/>
      <c r="F7" s="400"/>
      <c r="G7" s="400"/>
      <c r="H7" s="400"/>
      <c r="I7" s="400"/>
      <c r="J7" s="400"/>
      <c r="K7" s="400"/>
    </row>
    <row r="8" spans="1:11" ht="40.5" customHeight="1" x14ac:dyDescent="0.2">
      <c r="A8" s="88" t="s">
        <v>82</v>
      </c>
      <c r="B8" s="400" t="s">
        <v>182</v>
      </c>
      <c r="C8" s="400"/>
      <c r="D8" s="400"/>
      <c r="E8" s="400"/>
      <c r="F8" s="400"/>
      <c r="G8" s="400"/>
      <c r="H8" s="400"/>
      <c r="I8" s="400"/>
      <c r="J8" s="400"/>
      <c r="K8" s="400"/>
    </row>
    <row r="9" spans="1:11" x14ac:dyDescent="0.2">
      <c r="A9" s="88" t="s">
        <v>82</v>
      </c>
      <c r="B9" s="400" t="s">
        <v>183</v>
      </c>
      <c r="C9" s="400"/>
      <c r="D9" s="400"/>
      <c r="E9" s="400"/>
      <c r="F9" s="400"/>
      <c r="G9" s="400"/>
      <c r="H9" s="400"/>
      <c r="I9" s="400"/>
      <c r="J9" s="400"/>
      <c r="K9" s="400"/>
    </row>
    <row r="10" spans="1:11" ht="27" customHeight="1" x14ac:dyDescent="0.2">
      <c r="A10" s="88" t="s">
        <v>82</v>
      </c>
      <c r="B10" s="400" t="s">
        <v>184</v>
      </c>
      <c r="C10" s="400"/>
      <c r="D10" s="400"/>
      <c r="E10" s="400"/>
      <c r="F10" s="400"/>
      <c r="G10" s="400"/>
      <c r="H10" s="400"/>
      <c r="I10" s="400"/>
      <c r="J10" s="400"/>
      <c r="K10" s="400"/>
    </row>
    <row r="11" spans="1:11" ht="26.25" customHeight="1" x14ac:dyDescent="0.2">
      <c r="A11" s="88" t="s">
        <v>82</v>
      </c>
      <c r="B11" s="400" t="s">
        <v>185</v>
      </c>
      <c r="C11" s="400"/>
      <c r="D11" s="400"/>
      <c r="E11" s="400"/>
      <c r="F11" s="400"/>
      <c r="G11" s="400"/>
      <c r="H11" s="400"/>
      <c r="I11" s="400"/>
      <c r="J11" s="400"/>
      <c r="K11" s="400"/>
    </row>
    <row r="12" spans="1:11" ht="27" customHeight="1" x14ac:dyDescent="0.2">
      <c r="A12" s="88" t="s">
        <v>82</v>
      </c>
      <c r="B12" s="400" t="s">
        <v>186</v>
      </c>
      <c r="C12" s="400"/>
      <c r="D12" s="400"/>
      <c r="E12" s="400"/>
      <c r="F12" s="400"/>
      <c r="G12" s="400"/>
      <c r="H12" s="400"/>
      <c r="I12" s="400"/>
      <c r="J12" s="400"/>
      <c r="K12" s="400"/>
    </row>
    <row r="13" spans="1:11" ht="27.75" customHeight="1" x14ac:dyDescent="0.2">
      <c r="A13" s="88" t="s">
        <v>82</v>
      </c>
      <c r="B13" s="400" t="s">
        <v>187</v>
      </c>
      <c r="C13" s="400"/>
      <c r="D13" s="400"/>
      <c r="E13" s="400"/>
      <c r="F13" s="400"/>
      <c r="G13" s="400"/>
      <c r="H13" s="400"/>
      <c r="I13" s="400"/>
      <c r="J13" s="400"/>
      <c r="K13" s="400"/>
    </row>
    <row r="14" spans="1:11" ht="27.75" customHeight="1" x14ac:dyDescent="0.2">
      <c r="A14" s="88" t="s">
        <v>82</v>
      </c>
      <c r="B14" s="400" t="s">
        <v>188</v>
      </c>
      <c r="C14" s="400"/>
      <c r="D14" s="400"/>
      <c r="E14" s="400"/>
      <c r="F14" s="400"/>
      <c r="G14" s="400"/>
      <c r="H14" s="400"/>
      <c r="I14" s="400"/>
      <c r="J14" s="400"/>
      <c r="K14" s="400"/>
    </row>
    <row r="15" spans="1:11" ht="13.5" thickBot="1" x14ac:dyDescent="0.25">
      <c r="A15" s="414"/>
      <c r="B15" s="414"/>
      <c r="C15" s="414"/>
      <c r="D15" s="414"/>
      <c r="E15" s="414"/>
      <c r="F15" s="414"/>
      <c r="G15" s="89"/>
      <c r="H15" s="89"/>
      <c r="I15" s="89"/>
      <c r="J15" s="89"/>
      <c r="K15" s="89"/>
    </row>
    <row r="16" spans="1:11" ht="22.5" customHeight="1" thickTop="1" x14ac:dyDescent="0.2">
      <c r="B16" s="415" t="s">
        <v>46</v>
      </c>
      <c r="C16" s="415"/>
      <c r="D16" s="415"/>
      <c r="E16" s="415"/>
      <c r="F16" s="415"/>
      <c r="G16" s="415"/>
      <c r="H16" s="415"/>
      <c r="I16" s="415"/>
      <c r="J16" s="415"/>
      <c r="K16" s="415"/>
    </row>
    <row r="17" spans="1:12" s="158" customFormat="1" ht="18.75" customHeight="1" x14ac:dyDescent="0.2">
      <c r="A17" s="160"/>
      <c r="B17" s="407" t="s">
        <v>83</v>
      </c>
      <c r="C17" s="407"/>
      <c r="D17" s="407"/>
      <c r="E17" s="407"/>
      <c r="F17" s="407"/>
      <c r="G17" s="407"/>
      <c r="H17" s="407"/>
      <c r="I17" s="407"/>
      <c r="J17" s="407"/>
    </row>
    <row r="18" spans="1:12" ht="11.25" customHeight="1" x14ac:dyDescent="0.2">
      <c r="A18" s="90"/>
      <c r="B18" s="159"/>
      <c r="C18" s="159"/>
      <c r="D18" s="159"/>
      <c r="E18" s="159"/>
      <c r="F18" s="159"/>
      <c r="G18" s="159"/>
      <c r="H18" s="159"/>
      <c r="I18" s="159"/>
      <c r="J18" s="159"/>
    </row>
    <row r="19" spans="1:12" ht="15" customHeight="1" x14ac:dyDescent="0.2">
      <c r="A19" s="269" t="s">
        <v>189</v>
      </c>
      <c r="B19" s="269"/>
      <c r="C19" s="269"/>
      <c r="D19" s="269"/>
      <c r="E19" s="269"/>
      <c r="F19" s="269"/>
      <c r="G19" s="269"/>
      <c r="H19" s="269"/>
      <c r="I19" s="269"/>
      <c r="J19" s="269"/>
      <c r="K19" s="269"/>
      <c r="L19" s="269"/>
    </row>
    <row r="20" spans="1:12" ht="15" customHeight="1" x14ac:dyDescent="0.2">
      <c r="A20" s="269" t="s">
        <v>189</v>
      </c>
      <c r="B20" s="269"/>
      <c r="C20" s="269"/>
      <c r="D20" s="269"/>
      <c r="E20" s="269"/>
      <c r="F20" s="269"/>
      <c r="G20" s="269"/>
      <c r="H20" s="269"/>
      <c r="I20" s="269"/>
      <c r="J20" s="269"/>
      <c r="K20" s="269"/>
      <c r="L20" s="269"/>
    </row>
    <row r="21" spans="1:12" ht="15" customHeight="1" x14ac:dyDescent="0.2">
      <c r="A21" s="269" t="s">
        <v>189</v>
      </c>
      <c r="B21" s="269"/>
      <c r="C21" s="269"/>
      <c r="D21" s="269"/>
      <c r="E21" s="269"/>
      <c r="F21" s="269"/>
      <c r="G21" s="269"/>
      <c r="H21" s="269"/>
      <c r="I21" s="269"/>
      <c r="J21" s="269"/>
      <c r="K21" s="269"/>
      <c r="L21" s="269"/>
    </row>
    <row r="23" spans="1:12" x14ac:dyDescent="0.2">
      <c r="A23" s="411" t="s">
        <v>191</v>
      </c>
      <c r="B23" s="411"/>
      <c r="C23" s="411"/>
      <c r="D23" s="411"/>
      <c r="E23" s="411"/>
      <c r="F23" s="411"/>
      <c r="G23" s="411"/>
      <c r="H23" s="411"/>
      <c r="I23" s="411"/>
      <c r="J23" s="411"/>
      <c r="K23" s="411"/>
    </row>
    <row r="24" spans="1:12" ht="20.25" customHeight="1" thickBot="1" x14ac:dyDescent="0.25">
      <c r="A24" s="89"/>
      <c r="B24" s="89"/>
      <c r="C24" s="89"/>
      <c r="D24" s="89"/>
      <c r="E24" s="89"/>
      <c r="F24" s="89"/>
      <c r="G24" s="89"/>
      <c r="H24" s="89"/>
      <c r="I24" s="89"/>
      <c r="J24" s="89"/>
      <c r="K24" s="89"/>
    </row>
    <row r="25" spans="1:12" ht="16.5" customHeight="1" thickTop="1" x14ac:dyDescent="0.2">
      <c r="A25" s="412" t="s">
        <v>84</v>
      </c>
      <c r="B25" s="413"/>
      <c r="C25" s="413"/>
      <c r="D25" s="413"/>
      <c r="E25" s="264"/>
      <c r="F25" s="264"/>
      <c r="G25" s="264"/>
      <c r="H25" s="264"/>
      <c r="I25" s="264"/>
      <c r="J25" s="264"/>
      <c r="K25" s="265"/>
    </row>
    <row r="26" spans="1:12" ht="4.5" customHeight="1" x14ac:dyDescent="0.2">
      <c r="A26" s="171"/>
      <c r="B26" s="161"/>
      <c r="C26" s="161"/>
      <c r="D26" s="161"/>
      <c r="E26" s="161"/>
      <c r="F26" s="161"/>
      <c r="G26" s="161"/>
      <c r="H26" s="161"/>
      <c r="I26" s="161"/>
      <c r="J26" s="161"/>
      <c r="K26" s="172"/>
    </row>
    <row r="27" spans="1:12" s="158" customFormat="1" ht="49.5" customHeight="1" x14ac:dyDescent="0.2">
      <c r="A27" s="408" t="s">
        <v>265</v>
      </c>
      <c r="B27" s="409"/>
      <c r="C27" s="409"/>
      <c r="D27" s="409"/>
      <c r="E27" s="409"/>
      <c r="F27" s="409"/>
      <c r="G27" s="409"/>
      <c r="H27" s="409"/>
      <c r="I27" s="409"/>
      <c r="J27" s="409"/>
      <c r="K27" s="410"/>
    </row>
    <row r="28" spans="1:12" s="158" customFormat="1" ht="83.25" customHeight="1" x14ac:dyDescent="0.2">
      <c r="A28" s="397"/>
      <c r="B28" s="398"/>
      <c r="C28" s="398"/>
      <c r="D28" s="398"/>
      <c r="E28" s="398"/>
      <c r="F28" s="398"/>
      <c r="G28" s="398"/>
      <c r="H28" s="398"/>
      <c r="I28" s="398"/>
      <c r="J28" s="398"/>
      <c r="K28" s="399"/>
    </row>
    <row r="29" spans="1:12" ht="28.5" customHeight="1" x14ac:dyDescent="0.2">
      <c r="A29" s="176" t="s">
        <v>190</v>
      </c>
      <c r="B29" s="161"/>
      <c r="C29" s="161"/>
      <c r="D29" s="161"/>
      <c r="E29" s="161"/>
      <c r="F29" s="161"/>
      <c r="G29" s="161"/>
      <c r="H29" s="161"/>
      <c r="I29" s="161"/>
      <c r="J29" s="161"/>
      <c r="K29" s="172"/>
    </row>
    <row r="30" spans="1:12" ht="33" customHeight="1" x14ac:dyDescent="0.2">
      <c r="A30" s="176" t="s">
        <v>192</v>
      </c>
      <c r="B30" s="161"/>
      <c r="C30" s="161"/>
      <c r="D30" s="161"/>
      <c r="E30" s="161"/>
      <c r="F30" s="161"/>
      <c r="G30" s="161"/>
      <c r="H30" s="161"/>
      <c r="I30" s="161"/>
      <c r="J30" s="161"/>
      <c r="K30" s="172"/>
    </row>
    <row r="31" spans="1:12" x14ac:dyDescent="0.2">
      <c r="A31" s="171"/>
      <c r="B31" s="161"/>
      <c r="C31" s="161"/>
      <c r="D31" s="161"/>
      <c r="E31" s="161"/>
      <c r="F31" s="161"/>
      <c r="G31" s="161"/>
      <c r="H31" s="161"/>
      <c r="I31" s="161"/>
      <c r="J31" s="161"/>
      <c r="K31" s="172"/>
    </row>
    <row r="32" spans="1:12" ht="17.25" customHeight="1" x14ac:dyDescent="0.2">
      <c r="A32" s="173"/>
      <c r="B32" s="162"/>
      <c r="C32" s="162"/>
      <c r="D32" s="162"/>
      <c r="E32" s="162"/>
      <c r="F32" s="162"/>
      <c r="G32" s="162"/>
      <c r="H32" s="162"/>
      <c r="I32" s="162"/>
      <c r="J32" s="162"/>
      <c r="K32" s="174"/>
    </row>
    <row r="33" spans="1:11" ht="33" customHeight="1" x14ac:dyDescent="0.2">
      <c r="A33" s="158"/>
      <c r="B33" s="158"/>
      <c r="C33" s="158"/>
      <c r="D33" s="158"/>
      <c r="E33" s="158"/>
      <c r="F33" s="158"/>
      <c r="G33" s="158"/>
      <c r="H33" s="158"/>
      <c r="I33" s="158"/>
      <c r="J33" s="158"/>
      <c r="K33" s="158"/>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23">
    <mergeCell ref="B11:K11"/>
    <mergeCell ref="A27:K27"/>
    <mergeCell ref="A23:K23"/>
    <mergeCell ref="A25:D25"/>
    <mergeCell ref="B14:K14"/>
    <mergeCell ref="A15:F15"/>
    <mergeCell ref="B16:K16"/>
    <mergeCell ref="A28:K28"/>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Q25" sqref="Q25"/>
    </sheetView>
  </sheetViews>
  <sheetFormatPr defaultColWidth="9.28515625" defaultRowHeight="12.75" x14ac:dyDescent="0.2"/>
  <cols>
    <col min="1" max="3" width="9.28515625" style="102"/>
    <col min="4" max="4" width="9" style="102" customWidth="1"/>
    <col min="5" max="5" width="8.7109375" style="102" customWidth="1"/>
    <col min="6" max="6" width="8.28515625" style="102" customWidth="1"/>
    <col min="7" max="7" width="7" style="102" customWidth="1"/>
    <col min="8" max="8" width="8.5703125" style="102" customWidth="1"/>
    <col min="9" max="9" width="8.7109375" style="102" customWidth="1"/>
    <col min="10" max="10" width="8.28515625" style="102" customWidth="1"/>
    <col min="11" max="11" width="15.28515625" style="102" customWidth="1"/>
    <col min="12" max="16384" width="9.28515625" style="102"/>
  </cols>
  <sheetData>
    <row r="1" spans="1:11" s="99" customFormat="1" ht="15" customHeight="1" x14ac:dyDescent="0.2"/>
    <row r="2" spans="1:11" s="99" customFormat="1" ht="24" customHeight="1" x14ac:dyDescent="0.2">
      <c r="A2" s="165" t="s">
        <v>27</v>
      </c>
      <c r="B2" s="165"/>
      <c r="C2" s="419">
        <f>'Check Request'!$B$6</f>
        <v>0</v>
      </c>
      <c r="D2" s="420"/>
      <c r="E2" s="419">
        <f>'Check Request'!$D$6</f>
        <v>0</v>
      </c>
      <c r="F2" s="420"/>
      <c r="G2" s="167"/>
      <c r="H2" s="99" t="s">
        <v>167</v>
      </c>
      <c r="I2" s="225">
        <f>'Check Request'!$H$6</f>
        <v>0</v>
      </c>
    </row>
    <row r="3" spans="1:11" s="99" customFormat="1" ht="14.25" x14ac:dyDescent="0.2">
      <c r="C3" s="421"/>
      <c r="D3" s="421"/>
      <c r="E3" s="421"/>
      <c r="F3" s="421"/>
      <c r="H3" s="422"/>
      <c r="I3" s="422"/>
      <c r="J3" s="422"/>
      <c r="K3" s="422"/>
    </row>
    <row r="4" spans="1:11" s="99" customFormat="1" ht="19.5" customHeight="1" thickBot="1" x14ac:dyDescent="0.25">
      <c r="A4" s="100"/>
      <c r="B4" s="416"/>
      <c r="C4" s="416"/>
      <c r="D4" s="101"/>
      <c r="E4" s="101"/>
      <c r="F4" s="101"/>
      <c r="G4" s="101"/>
      <c r="H4" s="417"/>
      <c r="I4" s="418"/>
      <c r="J4" s="418"/>
      <c r="K4" s="418"/>
    </row>
    <row r="5" spans="1:11" ht="44.25" customHeight="1" thickTop="1" x14ac:dyDescent="0.2">
      <c r="A5" s="166"/>
      <c r="B5" s="166"/>
      <c r="C5" s="166"/>
      <c r="D5" s="166"/>
      <c r="E5" s="166"/>
      <c r="F5" s="166"/>
      <c r="G5" s="166"/>
      <c r="H5" s="166"/>
      <c r="I5" s="166"/>
      <c r="J5" s="166"/>
      <c r="K5" s="166"/>
    </row>
    <row r="6" spans="1:11" ht="30" hidden="1" customHeight="1" x14ac:dyDescent="0.2">
      <c r="A6" s="103"/>
      <c r="B6" s="103"/>
      <c r="C6" s="103"/>
      <c r="D6" s="103"/>
      <c r="E6" s="103"/>
      <c r="F6" s="103"/>
      <c r="G6" s="103"/>
      <c r="H6" s="103"/>
      <c r="I6" s="103"/>
      <c r="J6" s="103"/>
      <c r="K6" s="103"/>
    </row>
    <row r="7" spans="1:11" ht="21.75" customHeight="1" x14ac:dyDescent="0.2">
      <c r="A7" s="424" t="s">
        <v>77</v>
      </c>
      <c r="B7" s="424"/>
      <c r="C7" s="424"/>
      <c r="D7" s="424"/>
      <c r="E7" s="424"/>
      <c r="F7" s="424"/>
      <c r="G7" s="424"/>
      <c r="H7" s="424"/>
      <c r="I7" s="424"/>
      <c r="J7" s="424"/>
      <c r="K7" s="424"/>
    </row>
    <row r="8" spans="1:11" ht="19.5" customHeight="1" x14ac:dyDescent="0.2">
      <c r="A8" s="99"/>
      <c r="B8" s="99"/>
      <c r="C8" s="99"/>
      <c r="D8" s="99"/>
      <c r="E8" s="99"/>
      <c r="F8" s="99"/>
      <c r="G8" s="99"/>
      <c r="H8" s="99"/>
      <c r="I8" s="99"/>
      <c r="J8" s="99"/>
      <c r="K8" s="99"/>
    </row>
    <row r="9" spans="1:11" ht="14.25" x14ac:dyDescent="0.2">
      <c r="A9" s="424" t="s">
        <v>78</v>
      </c>
      <c r="B9" s="424"/>
      <c r="C9" s="424"/>
      <c r="D9" s="424"/>
      <c r="E9" s="424"/>
      <c r="F9" s="424"/>
      <c r="G9" s="424"/>
      <c r="H9" s="424"/>
      <c r="I9" s="424"/>
      <c r="J9" s="424"/>
      <c r="K9" s="424"/>
    </row>
    <row r="10" spans="1:11" ht="19.5" customHeight="1" x14ac:dyDescent="0.2">
      <c r="A10" s="99"/>
      <c r="B10" s="99"/>
      <c r="C10" s="99"/>
      <c r="D10" s="99"/>
      <c r="E10" s="99"/>
      <c r="F10" s="99"/>
      <c r="G10" s="99"/>
      <c r="H10" s="99"/>
      <c r="I10" s="99"/>
      <c r="J10" s="99"/>
      <c r="K10" s="99"/>
    </row>
    <row r="11" spans="1:11" s="169" customFormat="1" ht="14.25" x14ac:dyDescent="0.2">
      <c r="A11" s="425" t="s">
        <v>79</v>
      </c>
      <c r="B11" s="425"/>
      <c r="C11" s="425"/>
      <c r="D11" s="425"/>
      <c r="E11" s="425"/>
      <c r="F11" s="426"/>
      <c r="G11" s="168"/>
      <c r="H11" s="168"/>
      <c r="I11" s="168"/>
      <c r="J11" s="168"/>
      <c r="K11" s="168"/>
    </row>
    <row r="12" spans="1:11" ht="9" customHeight="1" x14ac:dyDescent="0.2">
      <c r="A12" s="423"/>
      <c r="B12" s="424"/>
      <c r="C12" s="424"/>
      <c r="D12" s="424"/>
      <c r="E12" s="424"/>
      <c r="F12" s="424"/>
      <c r="G12" s="424"/>
      <c r="H12" s="424"/>
      <c r="I12" s="424"/>
      <c r="J12" s="424"/>
      <c r="K12" s="424"/>
    </row>
    <row r="13" spans="1:11" ht="23.25" customHeight="1" x14ac:dyDescent="0.2">
      <c r="A13" s="423" t="s">
        <v>174</v>
      </c>
      <c r="B13" s="424"/>
      <c r="C13" s="424"/>
      <c r="D13" s="424"/>
      <c r="E13" s="424"/>
      <c r="F13" s="424"/>
      <c r="G13" s="424"/>
      <c r="H13" s="424"/>
      <c r="I13" s="424"/>
      <c r="J13" s="424"/>
      <c r="K13" s="424"/>
    </row>
    <row r="14" spans="1:11" ht="23.25" customHeight="1" x14ac:dyDescent="0.2">
      <c r="A14" s="164" t="s">
        <v>175</v>
      </c>
      <c r="B14" s="165"/>
      <c r="C14" s="165"/>
      <c r="D14" s="165"/>
      <c r="E14" s="165"/>
      <c r="F14" s="165"/>
      <c r="G14" s="165"/>
      <c r="H14" s="165"/>
      <c r="I14" s="165"/>
      <c r="J14" s="165"/>
      <c r="K14" s="165"/>
    </row>
    <row r="15" spans="1:11" ht="23.25" customHeight="1" x14ac:dyDescent="0.2">
      <c r="A15" s="423" t="s">
        <v>179</v>
      </c>
      <c r="B15" s="424"/>
      <c r="C15" s="424"/>
      <c r="D15" s="424"/>
      <c r="E15" s="424"/>
      <c r="F15" s="424"/>
      <c r="G15" s="424"/>
      <c r="H15" s="424"/>
      <c r="I15" s="424"/>
      <c r="J15" s="424"/>
      <c r="K15" s="424"/>
    </row>
    <row r="16" spans="1:11" ht="24.75" customHeight="1" x14ac:dyDescent="0.2">
      <c r="A16" s="423" t="s">
        <v>180</v>
      </c>
      <c r="B16" s="424"/>
      <c r="C16" s="424"/>
      <c r="D16" s="424"/>
      <c r="E16" s="424"/>
      <c r="F16" s="424"/>
      <c r="G16" s="424"/>
      <c r="H16" s="424"/>
      <c r="I16" s="424"/>
      <c r="J16" s="424"/>
      <c r="K16" s="424"/>
    </row>
    <row r="17" spans="1:11" ht="21" customHeight="1" x14ac:dyDescent="0.2">
      <c r="A17" s="423" t="s">
        <v>177</v>
      </c>
      <c r="B17" s="424"/>
      <c r="C17" s="424"/>
      <c r="D17" s="424"/>
      <c r="E17" s="424"/>
      <c r="F17" s="424"/>
      <c r="G17" s="424"/>
      <c r="H17" s="424"/>
      <c r="I17" s="424"/>
      <c r="J17" s="424"/>
      <c r="K17" s="424"/>
    </row>
    <row r="18" spans="1:11" ht="19.5" customHeight="1" x14ac:dyDescent="0.2">
      <c r="A18" s="423" t="s">
        <v>168</v>
      </c>
      <c r="B18" s="424"/>
      <c r="C18" s="424"/>
      <c r="D18" s="424"/>
      <c r="E18" s="424"/>
      <c r="F18" s="424"/>
      <c r="G18" s="424"/>
      <c r="H18" s="424"/>
      <c r="I18" s="424"/>
      <c r="J18" s="424"/>
      <c r="K18" s="424"/>
    </row>
    <row r="19" spans="1:11" ht="21.75" customHeight="1" x14ac:dyDescent="0.2">
      <c r="A19" s="423" t="s">
        <v>176</v>
      </c>
      <c r="B19" s="424"/>
      <c r="C19" s="424"/>
      <c r="D19" s="424"/>
      <c r="E19" s="424"/>
      <c r="F19" s="424"/>
      <c r="G19" s="424"/>
      <c r="H19" s="424"/>
      <c r="I19" s="424"/>
      <c r="J19" s="424"/>
      <c r="K19" s="424"/>
    </row>
    <row r="20" spans="1:11" ht="24.75" customHeight="1" x14ac:dyDescent="0.2">
      <c r="A20" s="423" t="s">
        <v>80</v>
      </c>
      <c r="B20" s="424"/>
      <c r="C20" s="424"/>
      <c r="D20" s="424"/>
      <c r="E20" s="424"/>
      <c r="F20" s="424"/>
      <c r="G20" s="424"/>
      <c r="H20" s="424"/>
      <c r="I20" s="424"/>
      <c r="J20" s="424"/>
      <c r="K20" s="424"/>
    </row>
    <row r="21" spans="1:11" ht="23.25" customHeight="1" x14ac:dyDescent="0.2">
      <c r="A21" s="423" t="s">
        <v>178</v>
      </c>
      <c r="B21" s="424"/>
      <c r="C21" s="424"/>
      <c r="D21" s="424"/>
      <c r="E21" s="424"/>
      <c r="F21" s="424"/>
      <c r="G21" s="424"/>
      <c r="H21" s="424"/>
      <c r="I21" s="424"/>
      <c r="J21" s="424"/>
      <c r="K21" s="424"/>
    </row>
    <row r="22" spans="1:11" ht="19.5" customHeight="1" x14ac:dyDescent="0.2">
      <c r="A22" s="99"/>
      <c r="B22" s="99"/>
      <c r="C22" s="99"/>
      <c r="D22" s="99"/>
      <c r="E22" s="99"/>
      <c r="F22" s="99"/>
      <c r="G22" s="99"/>
      <c r="H22" s="99"/>
      <c r="I22" s="99"/>
      <c r="J22" s="99"/>
      <c r="K22" s="99"/>
    </row>
    <row r="23" spans="1:11" ht="17.25" customHeight="1" x14ac:dyDescent="0.2">
      <c r="A23" s="428" t="s">
        <v>76</v>
      </c>
      <c r="B23" s="428"/>
      <c r="C23" s="428"/>
      <c r="D23" s="428"/>
      <c r="E23" s="428"/>
      <c r="F23" s="428"/>
      <c r="G23" s="428"/>
      <c r="H23" s="428"/>
      <c r="I23" s="428"/>
      <c r="J23" s="428"/>
      <c r="K23" s="428"/>
    </row>
    <row r="24" spans="1:11" ht="30" customHeight="1" x14ac:dyDescent="0.2">
      <c r="A24" s="427" t="s">
        <v>169</v>
      </c>
      <c r="B24" s="427"/>
      <c r="C24" s="427"/>
      <c r="D24" s="427"/>
      <c r="E24" s="427"/>
      <c r="F24" s="427"/>
      <c r="G24" s="427" t="s">
        <v>170</v>
      </c>
      <c r="H24" s="427"/>
      <c r="I24" s="427"/>
      <c r="J24" s="427"/>
      <c r="K24" s="427"/>
    </row>
    <row r="25" spans="1:11" ht="37.5" customHeight="1" x14ac:dyDescent="0.2">
      <c r="A25" s="427" t="s">
        <v>172</v>
      </c>
      <c r="B25" s="427"/>
      <c r="C25" s="427"/>
      <c r="D25" s="427"/>
      <c r="E25" s="427"/>
      <c r="F25" s="427"/>
      <c r="G25" s="427" t="s">
        <v>171</v>
      </c>
      <c r="H25" s="427"/>
      <c r="I25" s="427"/>
      <c r="J25" s="427"/>
      <c r="K25" s="427"/>
    </row>
    <row r="26" spans="1:11" ht="30.75" customHeight="1" x14ac:dyDescent="0.2">
      <c r="A26" s="427" t="s">
        <v>173</v>
      </c>
      <c r="B26" s="427"/>
      <c r="C26" s="427"/>
      <c r="D26" s="427"/>
      <c r="E26" s="427"/>
      <c r="F26" s="427"/>
      <c r="G26" s="166"/>
      <c r="H26" s="166"/>
      <c r="I26" s="166"/>
      <c r="J26" s="166"/>
      <c r="K26" s="166"/>
    </row>
  </sheetData>
  <sheetProtection password="AA76" sheet="1" objects="1" scenarios="1" selectLockedCells="1"/>
  <mergeCells count="25">
    <mergeCell ref="A26:F26"/>
    <mergeCell ref="A21:K21"/>
    <mergeCell ref="A23:K23"/>
    <mergeCell ref="A24:F24"/>
    <mergeCell ref="G24:K24"/>
    <mergeCell ref="A25:F25"/>
    <mergeCell ref="G25:K25"/>
    <mergeCell ref="A19:K19"/>
    <mergeCell ref="A20:K20"/>
    <mergeCell ref="A18:K18"/>
    <mergeCell ref="A7:K7"/>
    <mergeCell ref="A9:K9"/>
    <mergeCell ref="A11:F11"/>
    <mergeCell ref="A12:K12"/>
    <mergeCell ref="A13:K13"/>
    <mergeCell ref="A15:K15"/>
    <mergeCell ref="A16:K16"/>
    <mergeCell ref="A17:K17"/>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showGridLines="0" zoomScale="90" zoomScaleNormal="90" workbookViewId="0">
      <selection activeCell="A46" sqref="A46:H46"/>
    </sheetView>
  </sheetViews>
  <sheetFormatPr defaultRowHeight="12.75" x14ac:dyDescent="0.2"/>
  <cols>
    <col min="1" max="1" width="12.28515625" style="35" customWidth="1"/>
    <col min="2" max="2" width="12.85546875" style="35" customWidth="1"/>
    <col min="3" max="3" width="10.140625" style="35" bestFit="1" customWidth="1"/>
    <col min="4" max="4" width="10.85546875" style="35" customWidth="1"/>
    <col min="5" max="5" width="9.140625" style="35"/>
    <col min="6" max="6" width="12" style="35" customWidth="1"/>
    <col min="7" max="7" width="9.140625" style="35" customWidth="1"/>
    <col min="8" max="8" width="27.85546875" style="35" customWidth="1"/>
    <col min="9" max="9" width="45" style="35" bestFit="1" customWidth="1"/>
    <col min="10" max="10" width="9.28515625" style="35" customWidth="1"/>
    <col min="11" max="11" width="14" style="35" hidden="1" customWidth="1"/>
    <col min="12" max="16384" width="9.140625" style="35"/>
  </cols>
  <sheetData>
    <row r="1" spans="1:12" ht="23.25" customHeight="1" x14ac:dyDescent="0.2">
      <c r="A1" s="35" t="s">
        <v>27</v>
      </c>
      <c r="B1" s="447">
        <f>'Check Request'!$B$6</f>
        <v>0</v>
      </c>
      <c r="C1" s="447"/>
      <c r="D1" s="447">
        <f>'Check Request'!D6:E6</f>
        <v>0</v>
      </c>
      <c r="E1" s="447"/>
      <c r="F1" s="182" t="s">
        <v>17</v>
      </c>
      <c r="G1" s="180">
        <f>'Check Request'!H6</f>
        <v>0</v>
      </c>
    </row>
    <row r="2" spans="1:12" ht="16.5" customHeight="1" x14ac:dyDescent="0.2">
      <c r="A2" s="35" t="s">
        <v>16</v>
      </c>
      <c r="B2" s="31"/>
      <c r="C2" s="31"/>
      <c r="E2" s="450"/>
      <c r="F2" s="451"/>
      <c r="G2" s="451"/>
      <c r="H2" s="451"/>
      <c r="I2" s="56"/>
      <c r="K2" s="183"/>
    </row>
    <row r="3" spans="1:12" ht="15.75" customHeight="1" x14ac:dyDescent="0.2">
      <c r="A3" s="57" t="s">
        <v>2</v>
      </c>
      <c r="B3" s="434" t="s">
        <v>116</v>
      </c>
      <c r="C3" s="434"/>
      <c r="D3" s="83"/>
      <c r="E3" s="451"/>
      <c r="F3" s="451"/>
      <c r="G3" s="451"/>
      <c r="H3" s="451"/>
      <c r="I3" s="56"/>
      <c r="J3" s="184"/>
      <c r="K3" s="185">
        <f>(D3*12)</f>
        <v>0</v>
      </c>
    </row>
    <row r="4" spans="1:12" ht="4.5" customHeight="1" x14ac:dyDescent="0.2">
      <c r="A4" s="59"/>
      <c r="B4" s="37" t="s">
        <v>22</v>
      </c>
      <c r="C4" s="37"/>
      <c r="D4" s="60"/>
      <c r="E4" s="451"/>
      <c r="F4" s="451"/>
      <c r="G4" s="451"/>
      <c r="H4" s="451"/>
      <c r="I4" s="56"/>
      <c r="J4" s="186"/>
      <c r="K4" s="185"/>
    </row>
    <row r="5" spans="1:12" ht="15" customHeight="1" x14ac:dyDescent="0.2">
      <c r="A5" s="57" t="s">
        <v>3</v>
      </c>
      <c r="B5" s="434" t="s">
        <v>116</v>
      </c>
      <c r="C5" s="434"/>
      <c r="D5" s="84"/>
      <c r="E5" s="451"/>
      <c r="F5" s="451"/>
      <c r="G5" s="451"/>
      <c r="H5" s="451"/>
      <c r="I5" s="56"/>
      <c r="J5" s="186"/>
      <c r="K5" s="185">
        <f>(D5*12)</f>
        <v>0</v>
      </c>
    </row>
    <row r="6" spans="1:12" ht="19.5" customHeight="1" x14ac:dyDescent="0.2">
      <c r="F6" s="62"/>
      <c r="G6" s="38" t="str">
        <f>IF(F7=1,((K3+K5)/AMI!B7),IF(F7=2,(K3+K5)/AMI!C7,IF(F7=3,(K3+K5)/AMI!D7,IF(F7=4,(K3+K5)/AMI!E7,IF(F7=5,((K3+K5)/AMI!F7),IF(F7=6,((K3+K5))/AMI!G7,""))))))</f>
        <v/>
      </c>
      <c r="H6" s="34"/>
      <c r="I6" s="56"/>
      <c r="J6" s="187"/>
    </row>
    <row r="7" spans="1:12" ht="12.75" customHeight="1" x14ac:dyDescent="0.2">
      <c r="A7" s="453" t="s">
        <v>149</v>
      </c>
      <c r="B7" s="453"/>
      <c r="C7" s="453"/>
      <c r="D7" s="453"/>
      <c r="E7" s="454"/>
      <c r="F7" s="218">
        <f>'Check Request'!H12</f>
        <v>0</v>
      </c>
      <c r="G7" s="144" t="str">
        <f>IF(F7=7,((K3+K5)/AMI!H7),IF(F7=8,(K3+K5)/AMI!I7,IF(F7=9,(K3+K5)/AMI!J7,IF(F7=10,(K3+K5)/AMI!K7,""))))</f>
        <v/>
      </c>
      <c r="H7" s="34"/>
      <c r="I7" s="34"/>
      <c r="J7" s="187"/>
    </row>
    <row r="8" spans="1:12" ht="7.5" customHeight="1" x14ac:dyDescent="0.2">
      <c r="A8" s="63"/>
      <c r="B8" s="63"/>
      <c r="C8" s="63"/>
      <c r="D8" s="63"/>
      <c r="E8" s="63"/>
    </row>
    <row r="9" spans="1:12" ht="15" customHeight="1" x14ac:dyDescent="0.2">
      <c r="A9" s="188" t="s">
        <v>4</v>
      </c>
      <c r="D9" s="457" t="s">
        <v>11</v>
      </c>
      <c r="E9" s="457"/>
      <c r="F9" s="457"/>
      <c r="G9" s="457"/>
      <c r="H9" s="457"/>
    </row>
    <row r="10" spans="1:12" ht="7.5" customHeight="1" x14ac:dyDescent="0.2">
      <c r="A10" s="63"/>
      <c r="B10" s="63"/>
      <c r="C10" s="63"/>
      <c r="D10" s="63"/>
      <c r="E10" s="63"/>
    </row>
    <row r="11" spans="1:12" ht="12.75" customHeight="1" x14ac:dyDescent="0.2">
      <c r="A11" s="179" t="s">
        <v>23</v>
      </c>
      <c r="B11" s="58"/>
      <c r="D11" s="452" t="s">
        <v>12</v>
      </c>
      <c r="E11" s="452"/>
      <c r="F11" s="452"/>
      <c r="G11" s="452"/>
      <c r="H11" s="452"/>
    </row>
    <row r="12" spans="1:12" ht="4.5" customHeight="1" x14ac:dyDescent="0.2">
      <c r="A12" s="37"/>
      <c r="B12" s="60"/>
      <c r="C12" s="40"/>
      <c r="D12" s="452"/>
      <c r="E12" s="452"/>
      <c r="F12" s="452"/>
      <c r="G12" s="452"/>
      <c r="H12" s="452"/>
    </row>
    <row r="13" spans="1:12" ht="12.75" customHeight="1" x14ac:dyDescent="0.2">
      <c r="A13" s="179" t="s">
        <v>266</v>
      </c>
      <c r="B13" s="64"/>
      <c r="D13" s="452"/>
      <c r="E13" s="452"/>
      <c r="F13" s="452"/>
      <c r="G13" s="452"/>
      <c r="H13" s="452"/>
    </row>
    <row r="14" spans="1:12" s="40" customFormat="1" ht="4.5" customHeight="1" x14ac:dyDescent="0.2">
      <c r="A14" s="37"/>
      <c r="B14" s="60"/>
      <c r="D14" s="65"/>
      <c r="E14" s="65"/>
      <c r="F14" s="65"/>
      <c r="G14" s="65"/>
      <c r="H14" s="65"/>
    </row>
    <row r="15" spans="1:12" x14ac:dyDescent="0.2">
      <c r="A15" s="179" t="s">
        <v>267</v>
      </c>
      <c r="B15" s="64"/>
      <c r="D15" s="57" t="s">
        <v>25</v>
      </c>
      <c r="E15" s="143" t="e">
        <f>B18/(D3)</f>
        <v>#DIV/0!</v>
      </c>
      <c r="F15" s="181" t="s">
        <v>5</v>
      </c>
      <c r="G15" s="66" t="s">
        <v>6</v>
      </c>
      <c r="H15" s="67" t="e">
        <f>IF(E15 &gt; 40%,"Yes","No")</f>
        <v>#DIV/0!</v>
      </c>
      <c r="K15" s="189">
        <v>0.41</v>
      </c>
      <c r="L15" s="189"/>
    </row>
    <row r="16" spans="1:12" s="40" customFormat="1" ht="4.5" customHeight="1" x14ac:dyDescent="0.2">
      <c r="A16" s="37"/>
      <c r="B16" s="60"/>
      <c r="D16" s="68"/>
      <c r="E16" s="69"/>
      <c r="F16" s="69"/>
      <c r="G16" s="69"/>
      <c r="H16" s="69"/>
    </row>
    <row r="17" spans="1:11" x14ac:dyDescent="0.2">
      <c r="A17" s="179" t="s">
        <v>24</v>
      </c>
      <c r="B17" s="61"/>
      <c r="D17" s="57" t="s">
        <v>26</v>
      </c>
      <c r="E17" s="143" t="e">
        <f>B18/(D5)</f>
        <v>#DIV/0!</v>
      </c>
      <c r="F17" s="181" t="s">
        <v>5</v>
      </c>
      <c r="G17" s="70" t="s">
        <v>7</v>
      </c>
      <c r="H17" s="67" t="e">
        <f>IF(E17 &gt; 50%,"Yes","No")</f>
        <v>#DIV/0!</v>
      </c>
      <c r="K17" s="189">
        <v>0.51</v>
      </c>
    </row>
    <row r="18" spans="1:11" ht="24" x14ac:dyDescent="0.2">
      <c r="A18" s="153" t="s">
        <v>8</v>
      </c>
      <c r="B18" s="142">
        <f>(B11+B13+B15+B17)</f>
        <v>0</v>
      </c>
    </row>
    <row r="19" spans="1:11" ht="25.5" customHeight="1" x14ac:dyDescent="0.2">
      <c r="A19" s="455" t="e">
        <f>IF(E15&gt;=K15,"Because housing costs exceed 40% of income, explain below how the client will sustain housing, otherwise the application will be considered incomplete.")</f>
        <v>#DIV/0!</v>
      </c>
      <c r="B19" s="456"/>
      <c r="C19" s="456"/>
      <c r="D19" s="456"/>
      <c r="E19" s="456"/>
      <c r="F19" s="456"/>
      <c r="G19" s="456"/>
      <c r="H19" s="456"/>
    </row>
    <row r="20" spans="1:11" ht="23.25" customHeight="1" x14ac:dyDescent="0.2">
      <c r="A20" s="448" t="e">
        <f>IF(E17&gt;=K17,"Because housing costs exceed 50% of income, explain below how the client will sustain housing, otherwise the application will be considered incomplete.")</f>
        <v>#DIV/0!</v>
      </c>
      <c r="B20" s="449"/>
      <c r="C20" s="449"/>
      <c r="D20" s="449"/>
      <c r="E20" s="449"/>
      <c r="F20" s="449"/>
      <c r="G20" s="449"/>
      <c r="H20" s="449"/>
    </row>
    <row r="21" spans="1:11" ht="4.5" customHeight="1" x14ac:dyDescent="0.2">
      <c r="A21" s="71"/>
      <c r="B21" s="72"/>
    </row>
    <row r="22" spans="1:11" x14ac:dyDescent="0.2">
      <c r="A22" s="429"/>
      <c r="B22" s="429"/>
      <c r="C22" s="429"/>
      <c r="D22" s="429"/>
      <c r="E22" s="429"/>
      <c r="F22" s="429"/>
      <c r="G22" s="429"/>
      <c r="H22" s="429"/>
      <c r="I22" s="73"/>
    </row>
    <row r="23" spans="1:11" x14ac:dyDescent="0.2">
      <c r="A23" s="429"/>
      <c r="B23" s="429"/>
      <c r="C23" s="429"/>
      <c r="D23" s="429"/>
      <c r="E23" s="429"/>
      <c r="F23" s="429"/>
      <c r="G23" s="429"/>
      <c r="H23" s="429"/>
    </row>
    <row r="24" spans="1:11" ht="10.5" customHeight="1" x14ac:dyDescent="0.2">
      <c r="A24" s="429"/>
      <c r="B24" s="429"/>
      <c r="C24" s="429"/>
      <c r="D24" s="429"/>
      <c r="E24" s="429"/>
      <c r="F24" s="429"/>
      <c r="G24" s="429"/>
      <c r="H24" s="429"/>
    </row>
    <row r="25" spans="1:11" s="188" customFormat="1" ht="33" customHeight="1" x14ac:dyDescent="0.2">
      <c r="A25" s="446" t="s">
        <v>220</v>
      </c>
      <c r="B25" s="446"/>
      <c r="C25" s="446"/>
      <c r="D25" s="446"/>
      <c r="E25" s="446"/>
      <c r="F25" s="446"/>
      <c r="G25" s="446"/>
      <c r="H25" s="446"/>
    </row>
    <row r="26" spans="1:11" ht="14.25" customHeight="1" x14ac:dyDescent="0.2">
      <c r="A26" s="52"/>
      <c r="B26" s="190" t="s">
        <v>45</v>
      </c>
      <c r="C26" s="445"/>
      <c r="D26" s="445"/>
      <c r="E26" s="445"/>
      <c r="F26" s="445"/>
      <c r="G26" s="445"/>
      <c r="H26" s="178"/>
    </row>
    <row r="27" spans="1:11" ht="14.25" customHeight="1" x14ac:dyDescent="0.2">
      <c r="A27" s="178"/>
      <c r="B27" s="190" t="s">
        <v>233</v>
      </c>
      <c r="C27" s="443"/>
      <c r="D27" s="444"/>
      <c r="E27" s="444"/>
      <c r="F27" s="444"/>
      <c r="G27" s="444"/>
      <c r="H27" s="178"/>
    </row>
    <row r="28" spans="1:11" ht="9" customHeight="1" x14ac:dyDescent="0.2">
      <c r="A28" s="74"/>
      <c r="B28" s="74"/>
      <c r="C28" s="74"/>
      <c r="D28" s="74"/>
      <c r="E28" s="74"/>
      <c r="F28" s="74"/>
      <c r="G28" s="74"/>
      <c r="H28" s="74"/>
    </row>
    <row r="29" spans="1:11" ht="14.25" x14ac:dyDescent="0.2">
      <c r="A29" s="219" t="s">
        <v>221</v>
      </c>
    </row>
    <row r="30" spans="1:11" ht="4.5" customHeight="1" x14ac:dyDescent="0.2">
      <c r="A30" s="436" t="s">
        <v>271</v>
      </c>
      <c r="B30" s="436"/>
      <c r="C30" s="436"/>
      <c r="D30" s="436"/>
      <c r="E30" s="436"/>
      <c r="F30" s="436"/>
      <c r="G30" s="436"/>
      <c r="H30" s="436"/>
      <c r="I30" s="70"/>
    </row>
    <row r="31" spans="1:11" ht="12" customHeight="1" x14ac:dyDescent="0.2">
      <c r="A31" s="436"/>
      <c r="B31" s="436"/>
      <c r="C31" s="436"/>
      <c r="D31" s="436"/>
      <c r="E31" s="436"/>
      <c r="F31" s="436"/>
      <c r="G31" s="436"/>
      <c r="H31" s="436"/>
      <c r="I31" s="70"/>
    </row>
    <row r="32" spans="1:11" ht="16.5" customHeight="1" x14ac:dyDescent="0.2">
      <c r="A32" s="436"/>
      <c r="B32" s="436"/>
      <c r="C32" s="436"/>
      <c r="D32" s="436"/>
      <c r="E32" s="436"/>
      <c r="F32" s="436"/>
      <c r="G32" s="436"/>
      <c r="H32" s="436"/>
      <c r="I32" s="70"/>
    </row>
    <row r="33" spans="1:9" ht="20.25" customHeight="1" x14ac:dyDescent="0.2">
      <c r="A33" s="436"/>
      <c r="B33" s="436"/>
      <c r="C33" s="436"/>
      <c r="D33" s="436"/>
      <c r="E33" s="436"/>
      <c r="F33" s="436"/>
      <c r="G33" s="436"/>
      <c r="H33" s="436"/>
      <c r="I33" s="70"/>
    </row>
    <row r="34" spans="1:9" ht="9" customHeight="1" x14ac:dyDescent="0.2">
      <c r="A34" s="211"/>
      <c r="B34" s="211"/>
      <c r="C34" s="214"/>
      <c r="D34" s="211"/>
      <c r="E34" s="211"/>
      <c r="F34" s="211"/>
      <c r="G34" s="211"/>
      <c r="H34" s="215"/>
      <c r="I34" s="212"/>
    </row>
    <row r="35" spans="1:9" x14ac:dyDescent="0.2">
      <c r="A35" s="434" t="s">
        <v>208</v>
      </c>
      <c r="B35" s="435"/>
      <c r="C35" s="263">
        <f>SUM(B18)</f>
        <v>0</v>
      </c>
      <c r="D35" s="437" t="s">
        <v>323</v>
      </c>
      <c r="E35" s="438"/>
      <c r="F35" s="439"/>
      <c r="G35" s="438"/>
      <c r="H35" s="438"/>
    </row>
    <row r="36" spans="1:9" ht="6" customHeight="1" x14ac:dyDescent="0.2">
      <c r="A36" s="255"/>
      <c r="B36" s="30"/>
      <c r="C36" s="60"/>
      <c r="D36" s="30"/>
      <c r="E36" s="255"/>
      <c r="F36" s="30"/>
      <c r="G36" s="75"/>
    </row>
    <row r="37" spans="1:9" ht="12.75" customHeight="1" x14ac:dyDescent="0.2">
      <c r="A37" s="434" t="s">
        <v>269</v>
      </c>
      <c r="B37" s="435"/>
      <c r="C37" s="263">
        <f>SUM('Household Budget'!F15:G15,'Household Budget'!F16:G16,'Household Budget'!F19:G19,'Household Budget'!F22:G22)</f>
        <v>0</v>
      </c>
      <c r="D37" s="318" t="s">
        <v>324</v>
      </c>
      <c r="E37" s="256"/>
      <c r="F37" s="257"/>
      <c r="G37" s="31"/>
    </row>
    <row r="38" spans="1:9" ht="6" customHeight="1" x14ac:dyDescent="0.2">
      <c r="A38" s="179"/>
      <c r="B38" s="30"/>
      <c r="C38" s="60"/>
      <c r="D38" s="30"/>
      <c r="E38" s="179"/>
      <c r="F38" s="30"/>
      <c r="G38" s="75"/>
    </row>
    <row r="39" spans="1:9" ht="12.75" customHeight="1" x14ac:dyDescent="0.2">
      <c r="A39" s="434" t="s">
        <v>10</v>
      </c>
      <c r="B39" s="435"/>
      <c r="C39" s="42"/>
      <c r="D39" s="440"/>
      <c r="E39" s="441"/>
      <c r="F39" s="441"/>
      <c r="G39" s="31"/>
    </row>
    <row r="40" spans="1:9" ht="6" customHeight="1" x14ac:dyDescent="0.2">
      <c r="A40" s="179"/>
      <c r="B40" s="30"/>
      <c r="C40" s="60"/>
      <c r="D40" s="441"/>
      <c r="E40" s="441"/>
      <c r="F40" s="441"/>
      <c r="G40" s="31"/>
    </row>
    <row r="41" spans="1:9" ht="14.25" customHeight="1" x14ac:dyDescent="0.2">
      <c r="A41" s="434" t="s">
        <v>9</v>
      </c>
      <c r="B41" s="435"/>
      <c r="C41" s="263">
        <f>C35+C37-C39-C44</f>
        <v>0</v>
      </c>
      <c r="D41" s="440"/>
      <c r="E41" s="441"/>
      <c r="F41" s="441"/>
      <c r="G41" s="48"/>
    </row>
    <row r="42" spans="1:9" ht="6" hidden="1" customHeight="1" x14ac:dyDescent="0.2"/>
    <row r="43" spans="1:9" ht="6" customHeight="1" x14ac:dyDescent="0.2">
      <c r="A43" s="255"/>
      <c r="B43" s="30"/>
      <c r="C43" s="60"/>
      <c r="G43" s="31"/>
    </row>
    <row r="44" spans="1:9" ht="14.25" customHeight="1" x14ac:dyDescent="0.2">
      <c r="A44" s="434" t="s">
        <v>270</v>
      </c>
      <c r="B44" s="435"/>
      <c r="C44" s="279">
        <f>SUM('Check Request'!B45)</f>
        <v>0</v>
      </c>
      <c r="G44" s="48"/>
    </row>
    <row r="45" spans="1:9" s="31" customFormat="1" ht="4.5" customHeight="1" x14ac:dyDescent="0.2">
      <c r="A45" s="191"/>
      <c r="B45" s="191"/>
      <c r="C45" s="191"/>
      <c r="D45" s="191"/>
      <c r="E45" s="191"/>
      <c r="F45" s="191"/>
      <c r="G45" s="191"/>
      <c r="H45" s="191"/>
    </row>
    <row r="46" spans="1:9" ht="53.25" customHeight="1" x14ac:dyDescent="0.2">
      <c r="A46" s="442" t="s">
        <v>284</v>
      </c>
      <c r="B46" s="442"/>
      <c r="C46" s="442"/>
      <c r="D46" s="442"/>
      <c r="E46" s="442"/>
      <c r="F46" s="442"/>
      <c r="G46" s="442"/>
      <c r="H46" s="442"/>
    </row>
    <row r="47" spans="1:9" ht="71.25" customHeight="1" x14ac:dyDescent="0.2">
      <c r="A47" s="431"/>
      <c r="B47" s="432"/>
      <c r="C47" s="432"/>
      <c r="D47" s="432"/>
      <c r="E47" s="432"/>
      <c r="F47" s="432"/>
      <c r="G47" s="432"/>
      <c r="H47" s="433"/>
    </row>
    <row r="48" spans="1:9" ht="9" hidden="1" customHeight="1" x14ac:dyDescent="0.2">
      <c r="A48" s="430"/>
      <c r="B48" s="430"/>
      <c r="C48" s="430"/>
      <c r="D48" s="430"/>
      <c r="E48" s="430"/>
      <c r="F48" s="430"/>
      <c r="G48" s="430"/>
      <c r="H48" s="430"/>
    </row>
    <row r="49" spans="1:8" ht="9" hidden="1" customHeight="1" x14ac:dyDescent="0.2">
      <c r="A49" s="430"/>
      <c r="B49" s="430"/>
      <c r="C49" s="430"/>
      <c r="D49" s="430"/>
      <c r="E49" s="430"/>
      <c r="F49" s="430"/>
      <c r="G49" s="430"/>
      <c r="H49" s="430"/>
    </row>
    <row r="50" spans="1:8" hidden="1" x14ac:dyDescent="0.2">
      <c r="A50" s="430"/>
      <c r="B50" s="430"/>
      <c r="C50" s="430"/>
      <c r="D50" s="430"/>
      <c r="E50" s="430"/>
      <c r="F50" s="430"/>
      <c r="G50" s="430"/>
      <c r="H50" s="430"/>
    </row>
    <row r="51" spans="1:8" x14ac:dyDescent="0.2">
      <c r="A51" s="62"/>
      <c r="B51" s="62"/>
      <c r="C51" s="62"/>
      <c r="D51" s="62"/>
      <c r="E51" s="62"/>
      <c r="F51" s="62"/>
      <c r="G51" s="62"/>
      <c r="H51" s="62"/>
    </row>
  </sheetData>
  <sheetProtection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5">
    <mergeCell ref="B1:C1"/>
    <mergeCell ref="A20:H20"/>
    <mergeCell ref="E2:H5"/>
    <mergeCell ref="D1:E1"/>
    <mergeCell ref="B3:C3"/>
    <mergeCell ref="B5:C5"/>
    <mergeCell ref="D11:H13"/>
    <mergeCell ref="A7:E7"/>
    <mergeCell ref="A19:H19"/>
    <mergeCell ref="D9:H9"/>
    <mergeCell ref="A22:H24"/>
    <mergeCell ref="A48:H50"/>
    <mergeCell ref="A47:H47"/>
    <mergeCell ref="A39:B39"/>
    <mergeCell ref="A30:H33"/>
    <mergeCell ref="A35:B35"/>
    <mergeCell ref="A41:B41"/>
    <mergeCell ref="D35:H35"/>
    <mergeCell ref="D39:F41"/>
    <mergeCell ref="A46:H46"/>
    <mergeCell ref="C27:G27"/>
    <mergeCell ref="C26:G26"/>
    <mergeCell ref="A25:H25"/>
    <mergeCell ref="A37:B37"/>
    <mergeCell ref="A44:B44"/>
  </mergeCells>
  <phoneticPr fontId="4" type="noConversion"/>
  <conditionalFormatting sqref="B1:E1 G1">
    <cfRule type="cellIs" dxfId="5" priority="1" operator="equal">
      <formula>0</formula>
    </cfRule>
  </conditionalFormatting>
  <dataValidations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26" sqref="F26:G26"/>
    </sheetView>
  </sheetViews>
  <sheetFormatPr defaultRowHeight="12.75" x14ac:dyDescent="0.2"/>
  <cols>
    <col min="1" max="1" width="11.7109375" customWidth="1"/>
    <col min="2" max="2" width="12" customWidth="1"/>
    <col min="3" max="3" width="9.7109375" bestFit="1" customWidth="1"/>
    <col min="4" max="4" width="9.7109375" customWidth="1"/>
    <col min="5" max="5" width="12.28515625" customWidth="1"/>
    <col min="6" max="6" width="6.7109375" customWidth="1"/>
    <col min="7" max="7" width="8.7109375" bestFit="1" customWidth="1"/>
    <col min="8" max="8" width="14.42578125" customWidth="1"/>
    <col min="9" max="9" width="14" customWidth="1"/>
    <col min="10" max="10" width="9.28515625" hidden="1" customWidth="1"/>
  </cols>
  <sheetData>
    <row r="1" spans="1:10" ht="22.5" customHeight="1" x14ac:dyDescent="0.2"/>
    <row r="2" spans="1:10" ht="14.25" x14ac:dyDescent="0.2">
      <c r="A2" s="2" t="s">
        <v>27</v>
      </c>
      <c r="B2" s="459">
        <f>'Check Request'!$B$6</f>
        <v>0</v>
      </c>
      <c r="C2" s="460"/>
      <c r="D2" s="459">
        <f>'Check Request'!$D$6</f>
        <v>0</v>
      </c>
      <c r="E2" s="460"/>
      <c r="F2" s="9" t="s">
        <v>17</v>
      </c>
      <c r="G2" s="32">
        <f>'Check Request'!$H$6</f>
        <v>0</v>
      </c>
      <c r="J2" s="10">
        <f>'Justification Sheet'!F7</f>
        <v>0</v>
      </c>
    </row>
    <row r="3" spans="1:10" ht="15" x14ac:dyDescent="0.2">
      <c r="A3" s="2"/>
      <c r="B3" s="27"/>
      <c r="C3" s="28"/>
      <c r="D3" s="29"/>
      <c r="E3" s="11"/>
      <c r="F3" s="9"/>
      <c r="G3" s="12"/>
    </row>
    <row r="4" spans="1:10" ht="13.5" customHeight="1" x14ac:dyDescent="0.2">
      <c r="A4" s="13"/>
      <c r="B4" s="13"/>
      <c r="C4" s="13"/>
      <c r="D4" s="13"/>
      <c r="E4" s="13"/>
      <c r="F4" s="14"/>
      <c r="G4" s="14"/>
      <c r="H4" s="15"/>
    </row>
    <row r="5" spans="1:10" ht="32.25" customHeight="1" x14ac:dyDescent="0.2">
      <c r="A5" s="510" t="s">
        <v>161</v>
      </c>
      <c r="B5" s="511"/>
      <c r="C5" s="511"/>
      <c r="D5" s="511"/>
      <c r="E5" s="511"/>
      <c r="F5" s="511"/>
      <c r="G5" s="511"/>
    </row>
    <row r="6" spans="1:10" ht="9" customHeight="1" x14ac:dyDescent="0.2"/>
    <row r="7" spans="1:10" ht="8.25" customHeight="1" x14ac:dyDescent="0.2">
      <c r="A7" s="16"/>
      <c r="B7" s="16"/>
      <c r="C7" s="16"/>
      <c r="D7" s="16"/>
      <c r="E7" s="16"/>
      <c r="F7" s="17"/>
      <c r="G7" s="17"/>
    </row>
    <row r="8" spans="1:10" ht="13.5" customHeight="1" x14ac:dyDescent="0.2">
      <c r="A8" s="517" t="s">
        <v>114</v>
      </c>
      <c r="B8" s="517"/>
      <c r="C8" s="517"/>
      <c r="D8" s="517"/>
      <c r="E8" s="517"/>
      <c r="F8" s="517"/>
      <c r="G8" s="517"/>
    </row>
    <row r="9" spans="1:10" ht="13.5" customHeight="1" x14ac:dyDescent="0.2">
      <c r="A9" s="518" t="s">
        <v>60</v>
      </c>
      <c r="B9" s="519"/>
      <c r="C9" s="519"/>
      <c r="D9" s="519"/>
      <c r="E9" s="520"/>
      <c r="F9" s="521">
        <f>'Check Request'!H11</f>
        <v>0</v>
      </c>
      <c r="G9" s="522"/>
    </row>
    <row r="10" spans="1:10" s="33" customFormat="1" ht="13.5" customHeight="1" x14ac:dyDescent="0.2">
      <c r="A10" s="517" t="s">
        <v>53</v>
      </c>
      <c r="B10" s="517"/>
      <c r="C10" s="517"/>
      <c r="D10" s="517"/>
      <c r="E10" s="517"/>
      <c r="F10" s="517"/>
      <c r="G10" s="517"/>
    </row>
    <row r="11" spans="1:10" ht="15.75" customHeight="1" x14ac:dyDescent="0.2">
      <c r="A11" s="475" t="s">
        <v>162</v>
      </c>
      <c r="B11" s="475"/>
      <c r="C11" s="475"/>
      <c r="D11" s="475"/>
      <c r="E11" s="475"/>
      <c r="F11" s="523"/>
      <c r="G11" s="523"/>
      <c r="H11" s="18"/>
    </row>
    <row r="12" spans="1:10" s="33" customFormat="1" ht="15.75" customHeight="1" x14ac:dyDescent="0.2">
      <c r="A12" s="499" t="s">
        <v>122</v>
      </c>
      <c r="B12" s="527"/>
      <c r="C12" s="527"/>
      <c r="D12" s="527"/>
      <c r="E12" s="528"/>
      <c r="F12" s="502"/>
      <c r="G12" s="503"/>
      <c r="H12" s="18"/>
    </row>
    <row r="13" spans="1:10" s="33" customFormat="1" ht="29.25" customHeight="1" thickBot="1" x14ac:dyDescent="0.25">
      <c r="A13" s="535" t="s">
        <v>163</v>
      </c>
      <c r="B13" s="536"/>
      <c r="C13" s="536"/>
      <c r="D13" s="536"/>
      <c r="E13" s="537"/>
      <c r="F13" s="538"/>
      <c r="G13" s="539"/>
      <c r="H13" s="18"/>
    </row>
    <row r="14" spans="1:10" s="33" customFormat="1" ht="15.75" customHeight="1" x14ac:dyDescent="0.2">
      <c r="A14" s="504" t="s">
        <v>281</v>
      </c>
      <c r="B14" s="504"/>
      <c r="C14" s="504"/>
      <c r="D14" s="504"/>
      <c r="E14" s="504"/>
      <c r="F14" s="515">
        <f>SUM('Justification Sheet'!B11)</f>
        <v>0</v>
      </c>
      <c r="G14" s="526"/>
      <c r="H14" s="18"/>
    </row>
    <row r="15" spans="1:10" s="33" customFormat="1" ht="15.75" customHeight="1" x14ac:dyDescent="0.2">
      <c r="A15" s="499" t="s">
        <v>74</v>
      </c>
      <c r="B15" s="527"/>
      <c r="C15" s="527"/>
      <c r="D15" s="527"/>
      <c r="E15" s="528"/>
      <c r="F15" s="502"/>
      <c r="G15" s="503"/>
      <c r="H15" s="18"/>
    </row>
    <row r="16" spans="1:10" s="33" customFormat="1" ht="15.75" customHeight="1" x14ac:dyDescent="0.2">
      <c r="A16" s="252" t="s">
        <v>268</v>
      </c>
      <c r="B16" s="253"/>
      <c r="C16" s="253"/>
      <c r="D16" s="253"/>
      <c r="E16" s="254"/>
      <c r="F16" s="502"/>
      <c r="G16" s="503"/>
      <c r="H16" s="18"/>
    </row>
    <row r="17" spans="1:8" ht="15.75" customHeight="1" thickBot="1" x14ac:dyDescent="0.25">
      <c r="A17" s="530" t="s">
        <v>164</v>
      </c>
      <c r="B17" s="531"/>
      <c r="C17" s="531"/>
      <c r="D17" s="531"/>
      <c r="E17" s="532"/>
      <c r="F17" s="502"/>
      <c r="G17" s="503"/>
      <c r="H17" s="18"/>
    </row>
    <row r="18" spans="1:8" s="3" customFormat="1" ht="15.75" customHeight="1" x14ac:dyDescent="0.2">
      <c r="A18" s="512" t="s">
        <v>54</v>
      </c>
      <c r="B18" s="524"/>
      <c r="C18" s="524"/>
      <c r="D18" s="524"/>
      <c r="E18" s="525"/>
      <c r="F18" s="515">
        <f>SUM('Justification Sheet'!B13)</f>
        <v>0</v>
      </c>
      <c r="G18" s="526"/>
      <c r="H18" s="19"/>
    </row>
    <row r="19" spans="1:8" s="3" customFormat="1" ht="15.75" customHeight="1" x14ac:dyDescent="0.2">
      <c r="A19" s="499" t="s">
        <v>55</v>
      </c>
      <c r="B19" s="527"/>
      <c r="C19" s="527"/>
      <c r="D19" s="527"/>
      <c r="E19" s="528"/>
      <c r="F19" s="502"/>
      <c r="G19" s="529"/>
      <c r="H19" s="19"/>
    </row>
    <row r="20" spans="1:8" s="3" customFormat="1" ht="15.75" customHeight="1" thickBot="1" x14ac:dyDescent="0.25">
      <c r="A20" s="530" t="s">
        <v>165</v>
      </c>
      <c r="B20" s="533"/>
      <c r="C20" s="533"/>
      <c r="D20" s="533"/>
      <c r="E20" s="534"/>
      <c r="F20" s="508"/>
      <c r="G20" s="509"/>
      <c r="H20" s="19"/>
    </row>
    <row r="21" spans="1:8" s="3" customFormat="1" ht="15.75" customHeight="1" x14ac:dyDescent="0.2">
      <c r="A21" s="512" t="s">
        <v>166</v>
      </c>
      <c r="B21" s="513"/>
      <c r="C21" s="513"/>
      <c r="D21" s="513"/>
      <c r="E21" s="514"/>
      <c r="F21" s="515">
        <f>SUM('Justification Sheet'!B15)</f>
        <v>0</v>
      </c>
      <c r="G21" s="516"/>
      <c r="H21" s="19"/>
    </row>
    <row r="22" spans="1:8" ht="15.75" customHeight="1" x14ac:dyDescent="0.2">
      <c r="A22" s="499" t="s">
        <v>193</v>
      </c>
      <c r="B22" s="500"/>
      <c r="C22" s="500"/>
      <c r="D22" s="500"/>
      <c r="E22" s="501"/>
      <c r="F22" s="502"/>
      <c r="G22" s="503"/>
      <c r="H22" s="18"/>
    </row>
    <row r="23" spans="1:8" s="33" customFormat="1" ht="15.75" customHeight="1" thickBot="1" x14ac:dyDescent="0.25">
      <c r="A23" s="260" t="s">
        <v>237</v>
      </c>
      <c r="B23" s="261"/>
      <c r="C23" s="261"/>
      <c r="D23" s="261"/>
      <c r="E23" s="262"/>
      <c r="F23" s="508"/>
      <c r="G23" s="509"/>
      <c r="H23" s="18"/>
    </row>
    <row r="24" spans="1:8" ht="15.75" customHeight="1" x14ac:dyDescent="0.2">
      <c r="A24" s="504" t="s">
        <v>56</v>
      </c>
      <c r="B24" s="504"/>
      <c r="C24" s="504"/>
      <c r="D24" s="504"/>
      <c r="E24" s="504"/>
      <c r="F24" s="505">
        <f>SUM('Justification Sheet'!B17)</f>
        <v>0</v>
      </c>
      <c r="G24" s="505"/>
      <c r="H24" s="18"/>
    </row>
    <row r="25" spans="1:8" s="3" customFormat="1" ht="28.9" customHeight="1" x14ac:dyDescent="0.2">
      <c r="A25" s="506" t="s">
        <v>124</v>
      </c>
      <c r="B25" s="506"/>
      <c r="C25" s="506"/>
      <c r="D25" s="506"/>
      <c r="E25" s="506"/>
      <c r="F25" s="507">
        <f>SUM('Check Request'!H12)*200</f>
        <v>0</v>
      </c>
      <c r="G25" s="507"/>
      <c r="H25" s="19"/>
    </row>
    <row r="26" spans="1:8" ht="15.75" customHeight="1" x14ac:dyDescent="0.2">
      <c r="A26" s="475" t="s">
        <v>57</v>
      </c>
      <c r="B26" s="475"/>
      <c r="C26" s="475"/>
      <c r="D26" s="475"/>
      <c r="E26" s="475"/>
      <c r="F26" s="476"/>
      <c r="G26" s="476"/>
      <c r="H26" s="18"/>
    </row>
    <row r="27" spans="1:8" s="3" customFormat="1" ht="15.75" customHeight="1" x14ac:dyDescent="0.2">
      <c r="A27" s="475" t="s">
        <v>194</v>
      </c>
      <c r="B27" s="475"/>
      <c r="C27" s="475"/>
      <c r="D27" s="475"/>
      <c r="E27" s="475"/>
      <c r="F27" s="476"/>
      <c r="G27" s="476"/>
      <c r="H27" s="19"/>
    </row>
    <row r="28" spans="1:8" s="3" customFormat="1" ht="15.75" customHeight="1" x14ac:dyDescent="0.2">
      <c r="A28" s="475" t="s">
        <v>58</v>
      </c>
      <c r="B28" s="475"/>
      <c r="C28" s="475"/>
      <c r="D28" s="475"/>
      <c r="E28" s="475"/>
      <c r="F28" s="476"/>
      <c r="G28" s="476"/>
      <c r="H28" s="19"/>
    </row>
    <row r="29" spans="1:8" ht="45.75" customHeight="1" thickBot="1" x14ac:dyDescent="0.25">
      <c r="A29" s="466" t="s">
        <v>195</v>
      </c>
      <c r="B29" s="467"/>
      <c r="C29" s="467"/>
      <c r="D29" s="467"/>
      <c r="E29" s="468"/>
      <c r="F29" s="469"/>
      <c r="G29" s="470"/>
      <c r="H29" s="1"/>
    </row>
    <row r="30" spans="1:8" ht="15.75" customHeight="1" thickBot="1" x14ac:dyDescent="0.25">
      <c r="A30" s="471"/>
      <c r="B30" s="472"/>
      <c r="C30" s="472"/>
      <c r="D30" s="472"/>
      <c r="E30" s="473"/>
      <c r="F30" s="464"/>
      <c r="G30" s="474"/>
      <c r="H30" s="1"/>
    </row>
    <row r="31" spans="1:8" ht="15.75" customHeight="1" thickTop="1" x14ac:dyDescent="0.2">
      <c r="A31" s="461"/>
      <c r="B31" s="462"/>
      <c r="C31" s="462"/>
      <c r="D31" s="462"/>
      <c r="E31" s="463"/>
      <c r="F31" s="464"/>
      <c r="G31" s="465"/>
      <c r="H31" s="479" t="s">
        <v>196</v>
      </c>
    </row>
    <row r="32" spans="1:8" ht="9" customHeight="1" thickBot="1" x14ac:dyDescent="0.25">
      <c r="A32" s="20"/>
      <c r="B32" s="20"/>
      <c r="C32" s="20"/>
      <c r="D32" s="20"/>
      <c r="E32" s="20"/>
      <c r="F32" s="21"/>
      <c r="G32" s="21"/>
      <c r="H32" s="480"/>
    </row>
    <row r="33" spans="1:10" ht="16.5" customHeight="1" thickBot="1" x14ac:dyDescent="0.25">
      <c r="A33" s="20"/>
      <c r="B33" s="20"/>
      <c r="C33" s="481" t="s">
        <v>59</v>
      </c>
      <c r="D33" s="482"/>
      <c r="E33" s="483"/>
      <c r="F33" s="484">
        <f>SUM(F11:G31)</f>
        <v>0</v>
      </c>
      <c r="G33" s="485"/>
      <c r="H33" s="480"/>
      <c r="I33" s="5"/>
      <c r="J33" s="5"/>
    </row>
    <row r="34" spans="1:10" ht="10.5" customHeight="1" x14ac:dyDescent="0.2">
      <c r="A34" s="20"/>
      <c r="B34" s="20"/>
      <c r="C34" s="22"/>
      <c r="D34" s="23"/>
      <c r="E34" s="24"/>
      <c r="F34" s="25"/>
      <c r="G34" s="25"/>
      <c r="H34" s="480"/>
      <c r="I34" s="5"/>
      <c r="J34" s="5"/>
    </row>
    <row r="35" spans="1:10" ht="17.25" customHeight="1" x14ac:dyDescent="0.2">
      <c r="A35" s="486" t="s">
        <v>197</v>
      </c>
      <c r="B35" s="487"/>
      <c r="C35" s="487"/>
      <c r="D35" s="487"/>
      <c r="E35" s="488"/>
      <c r="F35" s="490">
        <f>(F33-F9)</f>
        <v>0</v>
      </c>
      <c r="G35" s="491"/>
      <c r="H35" s="494">
        <f>SUM(F35:G35)</f>
        <v>0</v>
      </c>
      <c r="I35" s="5"/>
      <c r="J35" s="5"/>
    </row>
    <row r="36" spans="1:10" ht="13.5" customHeight="1" thickBot="1" x14ac:dyDescent="0.25">
      <c r="A36" s="489"/>
      <c r="B36" s="489"/>
      <c r="C36" s="489"/>
      <c r="D36" s="489"/>
      <c r="E36" s="489"/>
      <c r="F36" s="492"/>
      <c r="G36" s="493"/>
      <c r="H36" s="495"/>
      <c r="I36" s="5"/>
      <c r="J36" s="5"/>
    </row>
    <row r="37" spans="1:10" ht="45" customHeight="1" thickTop="1" x14ac:dyDescent="0.2">
      <c r="A37" s="496" t="s">
        <v>198</v>
      </c>
      <c r="B37" s="497"/>
      <c r="C37" s="497"/>
      <c r="D37" s="497"/>
      <c r="E37" s="497"/>
      <c r="F37" s="497"/>
      <c r="G37" s="497"/>
    </row>
    <row r="38" spans="1:10" ht="13.5" customHeight="1" x14ac:dyDescent="0.2">
      <c r="A38" s="20"/>
      <c r="B38" s="20"/>
      <c r="C38" s="22"/>
      <c r="D38" s="23"/>
      <c r="E38" s="24"/>
      <c r="F38" s="25"/>
      <c r="G38" s="25"/>
    </row>
    <row r="39" spans="1:10" ht="13.5" customHeight="1" x14ac:dyDescent="0.2">
      <c r="A39" s="477"/>
      <c r="B39" s="478"/>
      <c r="C39" s="478"/>
      <c r="D39" s="478"/>
      <c r="E39" s="478"/>
      <c r="F39" s="498"/>
      <c r="G39" s="498"/>
    </row>
    <row r="40" spans="1:10" ht="13.5" customHeight="1" x14ac:dyDescent="0.2">
      <c r="A40" s="20"/>
      <c r="B40" s="20"/>
      <c r="C40" s="26"/>
      <c r="D40" s="8"/>
      <c r="E40" s="6"/>
      <c r="F40" s="25"/>
      <c r="G40" s="25"/>
    </row>
    <row r="41" spans="1:10" ht="13.5" customHeight="1" x14ac:dyDescent="0.2">
      <c r="A41" s="20"/>
      <c r="B41" s="20"/>
      <c r="C41" s="26"/>
      <c r="D41" s="8"/>
      <c r="E41" s="6"/>
      <c r="F41" s="25"/>
      <c r="G41" s="25"/>
    </row>
    <row r="42" spans="1:10" ht="13.5" customHeight="1" x14ac:dyDescent="0.2">
      <c r="A42" s="20"/>
      <c r="B42" s="20"/>
      <c r="C42" s="26"/>
      <c r="D42" s="8"/>
      <c r="E42" s="6"/>
      <c r="F42" s="25"/>
      <c r="G42" s="25"/>
    </row>
    <row r="43" spans="1:10" ht="13.5" customHeight="1" x14ac:dyDescent="0.2">
      <c r="A43" s="20"/>
      <c r="B43" s="20"/>
      <c r="C43" s="20"/>
      <c r="D43" s="20"/>
      <c r="E43" s="20"/>
      <c r="F43" s="20"/>
      <c r="G43" s="20"/>
    </row>
    <row r="44" spans="1:10" ht="13.5" customHeight="1" x14ac:dyDescent="0.2">
      <c r="A44" s="458"/>
      <c r="B44" s="458"/>
      <c r="C44" s="458"/>
      <c r="D44" s="458"/>
      <c r="E44" s="458"/>
      <c r="F44" s="458"/>
      <c r="G44" s="458"/>
    </row>
    <row r="45" spans="1:10" ht="13.5" customHeight="1" x14ac:dyDescent="0.2">
      <c r="A45" s="20"/>
      <c r="B45" s="20"/>
      <c r="C45" s="20"/>
      <c r="D45" s="20"/>
      <c r="E45" s="20"/>
      <c r="F45" s="20"/>
      <c r="G45" s="20"/>
    </row>
    <row r="46" spans="1:10" ht="13.5" customHeight="1" x14ac:dyDescent="0.2">
      <c r="A46" s="20"/>
      <c r="B46" s="20"/>
      <c r="C46" s="20"/>
      <c r="D46" s="20"/>
      <c r="E46" s="20"/>
      <c r="F46" s="20"/>
      <c r="G46" s="20"/>
    </row>
    <row r="47" spans="1:10" ht="13.5" customHeight="1" x14ac:dyDescent="0.2">
      <c r="A47" s="20"/>
      <c r="B47" s="20"/>
      <c r="C47" s="20"/>
      <c r="D47" s="20"/>
      <c r="E47" s="20"/>
      <c r="F47" s="20"/>
      <c r="G47" s="20"/>
    </row>
    <row r="48" spans="1:10" ht="13.5" customHeight="1" x14ac:dyDescent="0.2">
      <c r="A48" s="20"/>
      <c r="B48" s="20"/>
      <c r="C48" s="20"/>
      <c r="D48" s="20"/>
      <c r="E48" s="20"/>
      <c r="F48" s="20"/>
      <c r="G48" s="20"/>
    </row>
    <row r="49" spans="1:7" ht="13.5" customHeight="1" x14ac:dyDescent="0.2">
      <c r="A49" s="20"/>
      <c r="B49" s="20"/>
      <c r="C49" s="20"/>
      <c r="D49" s="20"/>
      <c r="E49" s="20"/>
      <c r="F49" s="20"/>
      <c r="G49" s="20"/>
    </row>
    <row r="50" spans="1:7" ht="13.5" customHeight="1" x14ac:dyDescent="0.2">
      <c r="A50" s="20"/>
      <c r="B50" s="20"/>
      <c r="C50" s="20"/>
      <c r="D50" s="20"/>
      <c r="E50" s="20"/>
      <c r="F50" s="20"/>
      <c r="G50" s="20"/>
    </row>
    <row r="51" spans="1:7" ht="13.5" customHeight="1" x14ac:dyDescent="0.2">
      <c r="A51" s="20"/>
      <c r="B51" s="20"/>
      <c r="C51" s="20"/>
      <c r="D51" s="20"/>
      <c r="E51" s="20"/>
      <c r="F51" s="20"/>
      <c r="G51" s="20"/>
    </row>
    <row r="52" spans="1:7" ht="13.5" customHeight="1" x14ac:dyDescent="0.2">
      <c r="A52" s="20"/>
      <c r="B52" s="20"/>
      <c r="C52" s="20"/>
      <c r="D52" s="20"/>
      <c r="E52" s="20"/>
      <c r="F52" s="20"/>
      <c r="G52" s="20"/>
    </row>
    <row r="53" spans="1:7" ht="13.5" customHeight="1" x14ac:dyDescent="0.2">
      <c r="A53" s="20"/>
      <c r="B53" s="20"/>
      <c r="C53" s="20"/>
      <c r="D53" s="20"/>
      <c r="E53" s="20"/>
      <c r="F53" s="20"/>
      <c r="G53" s="20"/>
    </row>
    <row r="54" spans="1:7" ht="13.5" customHeight="1" x14ac:dyDescent="0.2">
      <c r="A54" s="20"/>
      <c r="B54" s="20"/>
      <c r="C54" s="20"/>
      <c r="D54" s="20"/>
      <c r="E54" s="20"/>
      <c r="F54" s="20"/>
      <c r="G54" s="20"/>
    </row>
    <row r="55" spans="1:7" ht="13.5" customHeight="1" x14ac:dyDescent="0.2">
      <c r="A55" s="20"/>
      <c r="B55" s="20"/>
      <c r="C55" s="20"/>
      <c r="D55" s="20"/>
      <c r="E55" s="20"/>
      <c r="F55" s="20"/>
      <c r="G55" s="20"/>
    </row>
    <row r="56" spans="1:7" ht="13.5" customHeight="1" x14ac:dyDescent="0.2">
      <c r="A56" s="20"/>
      <c r="B56" s="20"/>
      <c r="C56" s="20"/>
      <c r="D56" s="20"/>
      <c r="E56" s="20"/>
      <c r="F56" s="20"/>
      <c r="G56" s="20"/>
    </row>
    <row r="57" spans="1:7" ht="13.5" customHeight="1" x14ac:dyDescent="0.2">
      <c r="A57" s="20"/>
      <c r="B57" s="20"/>
      <c r="C57" s="20"/>
      <c r="D57" s="20"/>
      <c r="E57" s="20"/>
      <c r="F57" s="20"/>
      <c r="G57" s="20"/>
    </row>
    <row r="58" spans="1:7" ht="13.5" customHeight="1" x14ac:dyDescent="0.2">
      <c r="A58" s="20"/>
      <c r="B58" s="20"/>
      <c r="C58" s="20"/>
      <c r="D58" s="20"/>
      <c r="E58" s="20"/>
      <c r="F58" s="20"/>
      <c r="G58" s="20"/>
    </row>
    <row r="59" spans="1:7" ht="13.5" customHeight="1" x14ac:dyDescent="0.2">
      <c r="A59" s="20"/>
      <c r="B59" s="20"/>
      <c r="C59" s="20"/>
      <c r="D59" s="20"/>
      <c r="E59" s="20"/>
      <c r="F59" s="20"/>
      <c r="G59" s="20"/>
    </row>
    <row r="60" spans="1:7" ht="13.5" customHeight="1" x14ac:dyDescent="0.2">
      <c r="A60" s="20"/>
      <c r="B60" s="20"/>
      <c r="C60" s="20"/>
      <c r="D60" s="20"/>
      <c r="E60" s="20"/>
      <c r="F60" s="20"/>
      <c r="G60" s="20"/>
    </row>
    <row r="61" spans="1:7" ht="13.5" customHeight="1" x14ac:dyDescent="0.2">
      <c r="A61" s="20"/>
      <c r="B61" s="20"/>
      <c r="C61" s="20"/>
      <c r="D61" s="20"/>
      <c r="E61" s="20"/>
      <c r="F61" s="20"/>
      <c r="G61" s="20"/>
    </row>
    <row r="62" spans="1:7" ht="13.5" customHeight="1" x14ac:dyDescent="0.2">
      <c r="A62" s="20"/>
      <c r="B62" s="20"/>
      <c r="C62" s="20"/>
      <c r="D62" s="20"/>
      <c r="E62" s="20"/>
      <c r="F62" s="20"/>
      <c r="G62" s="20"/>
    </row>
    <row r="63" spans="1:7" ht="13.5" customHeight="1" x14ac:dyDescent="0.2">
      <c r="A63" s="20"/>
      <c r="B63" s="20"/>
      <c r="C63" s="20"/>
      <c r="D63" s="20"/>
      <c r="E63" s="20"/>
      <c r="F63" s="20"/>
      <c r="G63" s="20"/>
    </row>
    <row r="64" spans="1:7" ht="13.5" customHeight="1" x14ac:dyDescent="0.2">
      <c r="A64" s="20"/>
      <c r="B64" s="20"/>
      <c r="C64" s="20"/>
      <c r="D64" s="20"/>
      <c r="E64" s="20"/>
      <c r="F64" s="20"/>
      <c r="G64" s="20"/>
    </row>
    <row r="65" spans="1:7" ht="13.5" customHeight="1" x14ac:dyDescent="0.2">
      <c r="A65" s="20"/>
      <c r="B65" s="20"/>
      <c r="C65" s="20"/>
      <c r="D65" s="20"/>
      <c r="E65" s="20"/>
      <c r="F65" s="20"/>
      <c r="G65" s="20"/>
    </row>
    <row r="66" spans="1:7" ht="13.5" customHeight="1" x14ac:dyDescent="0.2">
      <c r="A66" s="7"/>
      <c r="B66" s="7"/>
      <c r="C66" s="7"/>
      <c r="D66" s="7"/>
      <c r="E66" s="7"/>
      <c r="F66" s="7"/>
      <c r="G66" s="7"/>
    </row>
    <row r="67" spans="1:7" ht="13.5" customHeight="1" x14ac:dyDescent="0.2">
      <c r="A67" s="7"/>
      <c r="B67" s="7"/>
      <c r="C67" s="7"/>
      <c r="D67" s="7"/>
      <c r="E67" s="7"/>
      <c r="F67" s="7"/>
      <c r="G67" s="7"/>
    </row>
    <row r="68" spans="1:7" ht="13.5" customHeight="1" x14ac:dyDescent="0.2">
      <c r="A68" s="7"/>
      <c r="B68" s="7"/>
      <c r="C68" s="7"/>
      <c r="D68" s="7"/>
      <c r="E68" s="7"/>
      <c r="F68" s="7"/>
      <c r="G68" s="7"/>
    </row>
    <row r="69" spans="1:7" ht="13.5" customHeight="1" x14ac:dyDescent="0.2">
      <c r="A69" s="7"/>
      <c r="B69" s="7"/>
      <c r="C69" s="7"/>
      <c r="D69" s="7"/>
      <c r="E69" s="7"/>
      <c r="F69" s="7"/>
      <c r="G69" s="7"/>
    </row>
    <row r="70" spans="1:7" ht="13.5" customHeight="1" x14ac:dyDescent="0.2">
      <c r="A70" s="7"/>
      <c r="B70" s="7"/>
      <c r="C70" s="7"/>
      <c r="D70" s="7"/>
      <c r="E70" s="7"/>
      <c r="F70" s="7"/>
      <c r="G70" s="7"/>
    </row>
    <row r="71" spans="1:7" ht="13.5" customHeight="1" x14ac:dyDescent="0.2">
      <c r="A71" s="7"/>
      <c r="B71" s="7"/>
      <c r="C71" s="7"/>
      <c r="D71" s="7"/>
      <c r="E71" s="7"/>
      <c r="F71" s="7"/>
      <c r="G71" s="7"/>
    </row>
    <row r="72" spans="1:7" ht="13.5" customHeight="1" x14ac:dyDescent="0.2">
      <c r="A72" s="7"/>
      <c r="B72" s="7"/>
      <c r="C72" s="7"/>
      <c r="D72" s="7"/>
      <c r="E72" s="7"/>
      <c r="F72" s="7"/>
      <c r="G72" s="7"/>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4" priority="1" operator="equal">
      <formula>0</formula>
    </cfRule>
  </conditionalFormatting>
  <dataValidations count="11">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allowBlank="1" showInputMessage="1" showErrorMessage="1" errorTitle="Documentation" error="The maximum AEP deposit amount is $95." sqref="F20">
      <formula1>0</formula1>
      <formula2>95</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2"/>
  <sheetViews>
    <sheetView showGridLines="0" topLeftCell="A7" zoomScaleNormal="100" workbookViewId="0">
      <selection activeCell="O14" sqref="O14"/>
    </sheetView>
  </sheetViews>
  <sheetFormatPr defaultColWidth="9.28515625" defaultRowHeight="14.25" x14ac:dyDescent="0.2"/>
  <cols>
    <col min="1" max="2" width="9.28515625" style="76"/>
    <col min="3" max="3" width="9.28515625" style="76" customWidth="1"/>
    <col min="4" max="4" width="17.140625" style="76" customWidth="1"/>
    <col min="5" max="5" width="8.7109375" style="76" customWidth="1"/>
    <col min="6" max="6" width="8.5703125" style="76" customWidth="1"/>
    <col min="7" max="7" width="8.28515625" style="76" customWidth="1"/>
    <col min="8" max="8" width="9.28515625" style="76"/>
    <col min="9" max="9" width="8" style="76" customWidth="1"/>
    <col min="10" max="10" width="7" style="76" customWidth="1"/>
    <col min="11" max="11" width="4.7109375" style="76" customWidth="1"/>
    <col min="12" max="16384" width="9.28515625" style="76"/>
  </cols>
  <sheetData>
    <row r="1" spans="1:11" ht="7.5" customHeight="1" x14ac:dyDescent="0.2"/>
    <row r="2" spans="1:11" x14ac:dyDescent="0.2">
      <c r="A2" s="540" t="s">
        <v>103</v>
      </c>
      <c r="B2" s="540"/>
      <c r="C2" s="540"/>
      <c r="D2" s="87"/>
      <c r="E2" s="87"/>
      <c r="F2" s="87"/>
      <c r="G2" s="87"/>
      <c r="H2" s="562"/>
      <c r="I2" s="562"/>
    </row>
    <row r="3" spans="1:11" x14ac:dyDescent="0.2">
      <c r="A3" s="223" t="s">
        <v>27</v>
      </c>
      <c r="B3" s="222"/>
      <c r="C3" s="222"/>
      <c r="D3" s="220">
        <f>'Check Request'!$B$6</f>
        <v>0</v>
      </c>
      <c r="E3" s="220">
        <f>'Check Request'!$D$6</f>
        <v>0</v>
      </c>
      <c r="F3" s="77"/>
      <c r="G3" s="221"/>
      <c r="H3" s="224" t="s">
        <v>156</v>
      </c>
      <c r="I3" s="221">
        <f>'Check Request'!H6</f>
        <v>0</v>
      </c>
    </row>
    <row r="4" spans="1:11" ht="18.75" customHeight="1" x14ac:dyDescent="0.2">
      <c r="A4" s="542" t="s">
        <v>85</v>
      </c>
      <c r="B4" s="542"/>
      <c r="C4" s="542"/>
      <c r="D4" s="549">
        <f>'Check Request'!B54</f>
        <v>0</v>
      </c>
      <c r="E4" s="549"/>
      <c r="F4" s="549"/>
      <c r="G4" s="549"/>
      <c r="H4" s="549"/>
      <c r="I4" s="549"/>
    </row>
    <row r="5" spans="1:11" ht="18.75" customHeight="1" x14ac:dyDescent="0.2">
      <c r="A5" s="542" t="s">
        <v>223</v>
      </c>
      <c r="B5" s="542"/>
      <c r="C5" s="92"/>
      <c r="D5" s="549">
        <f>'Check Request'!B55</f>
        <v>0</v>
      </c>
      <c r="E5" s="549"/>
      <c r="F5" s="549"/>
      <c r="G5" s="549"/>
      <c r="H5" s="549"/>
      <c r="I5" s="549"/>
    </row>
    <row r="6" spans="1:11" ht="18.75" customHeight="1" x14ac:dyDescent="0.2">
      <c r="A6" s="542" t="s">
        <v>224</v>
      </c>
      <c r="B6" s="542"/>
      <c r="C6" s="92"/>
      <c r="D6" s="563">
        <f>'Check Request'!B56</f>
        <v>0</v>
      </c>
      <c r="E6" s="563"/>
      <c r="F6" s="563"/>
      <c r="G6" s="563"/>
      <c r="H6" s="563"/>
      <c r="I6" s="563"/>
    </row>
    <row r="7" spans="1:11" ht="36" customHeight="1" x14ac:dyDescent="0.2">
      <c r="A7" s="546" t="s">
        <v>157</v>
      </c>
      <c r="B7" s="546"/>
      <c r="C7" s="547"/>
      <c r="D7" s="547"/>
      <c r="E7" s="559" t="s">
        <v>88</v>
      </c>
      <c r="F7" s="559"/>
      <c r="G7" s="559"/>
    </row>
    <row r="8" spans="1:11" ht="9" customHeight="1" x14ac:dyDescent="0.2">
      <c r="E8" s="118"/>
      <c r="F8" s="118"/>
      <c r="G8" s="118"/>
    </row>
    <row r="9" spans="1:11" x14ac:dyDescent="0.2">
      <c r="A9" s="542" t="s">
        <v>89</v>
      </c>
      <c r="B9" s="542"/>
      <c r="C9" s="542"/>
      <c r="D9" s="542"/>
      <c r="E9" s="560" t="s">
        <v>88</v>
      </c>
      <c r="F9" s="560"/>
      <c r="G9" s="560"/>
    </row>
    <row r="10" spans="1:11" ht="9" customHeight="1" x14ac:dyDescent="0.2">
      <c r="E10" s="118"/>
      <c r="F10" s="118"/>
      <c r="G10" s="118"/>
    </row>
    <row r="11" spans="1:11" x14ac:dyDescent="0.2">
      <c r="A11" s="542" t="s">
        <v>229</v>
      </c>
      <c r="B11" s="542"/>
      <c r="C11" s="542"/>
      <c r="D11" s="542"/>
      <c r="E11" s="560" t="s">
        <v>88</v>
      </c>
      <c r="F11" s="560"/>
      <c r="G11" s="560"/>
    </row>
    <row r="12" spans="1:11" ht="8.25" customHeight="1" thickBot="1" x14ac:dyDescent="0.25">
      <c r="A12" s="93"/>
      <c r="B12" s="93"/>
      <c r="C12" s="93"/>
      <c r="D12" s="93"/>
      <c r="E12" s="94"/>
      <c r="F12" s="94"/>
      <c r="G12" s="94"/>
    </row>
    <row r="13" spans="1:11" ht="39.75" customHeight="1" thickBot="1" x14ac:dyDescent="0.25">
      <c r="A13" s="546" t="s">
        <v>226</v>
      </c>
      <c r="B13" s="546"/>
      <c r="C13" s="546"/>
      <c r="D13" s="546"/>
      <c r="E13" s="120" t="s">
        <v>105</v>
      </c>
      <c r="F13" s="120" t="s">
        <v>106</v>
      </c>
      <c r="G13" s="94"/>
      <c r="H13" s="550" t="s">
        <v>134</v>
      </c>
      <c r="I13" s="551"/>
      <c r="J13" s="551"/>
      <c r="K13" s="552"/>
    </row>
    <row r="14" spans="1:11" ht="29.25" customHeight="1" x14ac:dyDescent="0.2">
      <c r="A14" s="546" t="s">
        <v>227</v>
      </c>
      <c r="B14" s="546"/>
      <c r="C14" s="546"/>
      <c r="D14" s="546"/>
      <c r="E14" s="120" t="s">
        <v>105</v>
      </c>
      <c r="F14" s="120" t="s">
        <v>106</v>
      </c>
      <c r="G14" s="94"/>
      <c r="H14" s="553"/>
      <c r="I14" s="554"/>
      <c r="J14" s="554"/>
      <c r="K14" s="555"/>
    </row>
    <row r="15" spans="1:11" ht="29.25" customHeight="1" x14ac:dyDescent="0.2">
      <c r="A15" s="561" t="s">
        <v>228</v>
      </c>
      <c r="B15" s="561"/>
      <c r="C15" s="561"/>
      <c r="D15" s="561"/>
      <c r="E15" s="121" t="s">
        <v>105</v>
      </c>
      <c r="F15" s="121" t="s">
        <v>106</v>
      </c>
      <c r="G15" s="94"/>
      <c r="H15" s="556"/>
      <c r="I15" s="557"/>
      <c r="J15" s="557"/>
      <c r="K15" s="558"/>
    </row>
    <row r="16" spans="1:11" x14ac:dyDescent="0.2">
      <c r="A16" s="93"/>
      <c r="B16" s="93"/>
      <c r="C16" s="93"/>
      <c r="D16" s="93"/>
      <c r="E16" s="94"/>
      <c r="F16" s="94"/>
      <c r="G16" s="94"/>
      <c r="H16" s="112"/>
      <c r="I16" s="113"/>
      <c r="J16" s="113"/>
      <c r="K16" s="114"/>
    </row>
    <row r="17" spans="1:11" ht="15" thickBot="1" x14ac:dyDescent="0.25">
      <c r="A17" s="542" t="s">
        <v>230</v>
      </c>
      <c r="B17" s="542"/>
      <c r="C17" s="542"/>
      <c r="E17" s="548" t="s">
        <v>90</v>
      </c>
      <c r="F17" s="548"/>
      <c r="G17" s="548"/>
      <c r="H17" s="115"/>
      <c r="I17" s="116"/>
      <c r="J17" s="116"/>
      <c r="K17" s="117"/>
    </row>
    <row r="18" spans="1:11" ht="9" customHeight="1" x14ac:dyDescent="0.2">
      <c r="A18" s="411"/>
      <c r="B18" s="411"/>
      <c r="C18" s="411"/>
      <c r="D18" s="545"/>
    </row>
    <row r="19" spans="1:11" x14ac:dyDescent="0.2">
      <c r="A19" s="93" t="s">
        <v>225</v>
      </c>
      <c r="B19" s="95"/>
      <c r="C19" s="95"/>
      <c r="D19" s="96"/>
      <c r="E19" s="122" t="s">
        <v>222</v>
      </c>
      <c r="F19" s="170"/>
      <c r="G19" s="97"/>
    </row>
    <row r="21" spans="1:11" x14ac:dyDescent="0.2">
      <c r="A21" s="540" t="s">
        <v>102</v>
      </c>
      <c r="B21" s="541"/>
      <c r="C21" s="541"/>
      <c r="D21" s="541"/>
    </row>
    <row r="22" spans="1:11" ht="6" customHeight="1" x14ac:dyDescent="0.2"/>
    <row r="23" spans="1:11" x14ac:dyDescent="0.2">
      <c r="A23" s="542" t="s">
        <v>91</v>
      </c>
      <c r="B23" s="542"/>
      <c r="C23" s="542"/>
      <c r="D23" s="543"/>
      <c r="E23" s="543"/>
      <c r="F23" s="543"/>
      <c r="G23" s="543"/>
      <c r="H23" s="543"/>
      <c r="I23" s="543"/>
    </row>
    <row r="25" spans="1:11" x14ac:dyDescent="0.2">
      <c r="A25" s="92" t="s">
        <v>86</v>
      </c>
      <c r="D25" s="77"/>
      <c r="E25" s="77" t="s">
        <v>92</v>
      </c>
      <c r="F25" s="77" t="s">
        <v>92</v>
      </c>
      <c r="G25" s="77"/>
    </row>
    <row r="26" spans="1:11" ht="6.75" customHeight="1" x14ac:dyDescent="0.2"/>
    <row r="27" spans="1:11" ht="18.75" customHeight="1" x14ac:dyDescent="0.2">
      <c r="A27" s="542" t="s">
        <v>87</v>
      </c>
      <c r="B27" s="542"/>
      <c r="C27" s="542"/>
      <c r="D27" s="543"/>
      <c r="E27" s="543"/>
      <c r="F27" s="543"/>
      <c r="G27" s="543"/>
      <c r="H27" s="543"/>
      <c r="I27" s="543"/>
      <c r="J27" s="543"/>
      <c r="K27" s="543"/>
    </row>
    <row r="28" spans="1:11" ht="18.75" customHeight="1" x14ac:dyDescent="0.2">
      <c r="A28" s="542" t="s">
        <v>93</v>
      </c>
      <c r="B28" s="542"/>
      <c r="C28" s="542"/>
      <c r="D28" s="544"/>
      <c r="E28" s="544"/>
      <c r="F28" s="544"/>
      <c r="G28" s="544"/>
      <c r="H28" s="544"/>
      <c r="I28" s="544"/>
      <c r="J28" s="544"/>
      <c r="K28" s="544"/>
    </row>
    <row r="29" spans="1:11" ht="18.75" customHeight="1" x14ac:dyDescent="0.2">
      <c r="A29" s="542" t="s">
        <v>94</v>
      </c>
      <c r="B29" s="542"/>
      <c r="C29" s="542"/>
      <c r="D29" s="91" t="s">
        <v>95</v>
      </c>
      <c r="E29" s="91" t="s">
        <v>96</v>
      </c>
      <c r="F29" s="91"/>
      <c r="G29" s="91"/>
    </row>
    <row r="30" spans="1:11" ht="18.75" customHeight="1" x14ac:dyDescent="0.2">
      <c r="A30" s="542" t="s">
        <v>97</v>
      </c>
      <c r="B30" s="542"/>
      <c r="C30" s="542"/>
      <c r="D30" s="91" t="s">
        <v>95</v>
      </c>
      <c r="E30" s="91" t="s">
        <v>96</v>
      </c>
      <c r="F30" s="91"/>
      <c r="G30" s="91"/>
    </row>
    <row r="31" spans="1:11" ht="24" customHeight="1" x14ac:dyDescent="0.2">
      <c r="A31" s="93" t="s">
        <v>107</v>
      </c>
      <c r="B31" s="93"/>
      <c r="C31" s="93"/>
      <c r="D31" s="98" t="s">
        <v>108</v>
      </c>
      <c r="E31" s="87"/>
      <c r="F31" s="87"/>
      <c r="G31" s="87"/>
    </row>
    <row r="32" spans="1:11" ht="10.5" customHeight="1" x14ac:dyDescent="0.2">
      <c r="A32" s="93"/>
      <c r="B32" s="93"/>
      <c r="C32" s="93"/>
      <c r="D32" s="87"/>
      <c r="E32" s="87"/>
      <c r="F32" s="87"/>
      <c r="G32" s="87"/>
    </row>
    <row r="34" spans="1:9" x14ac:dyDescent="0.2">
      <c r="A34" s="540" t="s">
        <v>98</v>
      </c>
      <c r="B34" s="540"/>
      <c r="C34" s="540"/>
      <c r="D34" s="540"/>
    </row>
    <row r="35" spans="1:9" ht="8.25" customHeight="1" x14ac:dyDescent="0.2"/>
    <row r="36" spans="1:9" x14ac:dyDescent="0.2">
      <c r="A36" s="542" t="s">
        <v>99</v>
      </c>
      <c r="B36" s="542"/>
      <c r="C36" s="542"/>
      <c r="D36" s="77"/>
      <c r="E36" s="77"/>
      <c r="F36" s="77"/>
      <c r="G36" s="77"/>
      <c r="H36" s="77"/>
      <c r="I36" s="77"/>
    </row>
    <row r="37" spans="1:9" ht="4.5" customHeight="1" x14ac:dyDescent="0.2"/>
    <row r="38" spans="1:9" x14ac:dyDescent="0.2">
      <c r="A38" s="542" t="s">
        <v>101</v>
      </c>
      <c r="B38" s="542"/>
      <c r="C38" s="542"/>
      <c r="D38" s="77"/>
      <c r="E38" s="77"/>
      <c r="F38" s="77"/>
      <c r="G38" s="77"/>
      <c r="H38" s="77"/>
      <c r="I38" s="77"/>
    </row>
    <row r="39" spans="1:9" ht="4.5" customHeight="1" x14ac:dyDescent="0.2"/>
    <row r="40" spans="1:9" x14ac:dyDescent="0.2">
      <c r="A40" s="542" t="s">
        <v>100</v>
      </c>
      <c r="B40" s="542"/>
      <c r="C40" s="542"/>
      <c r="D40" s="77" t="s">
        <v>95</v>
      </c>
      <c r="E40" s="77" t="s">
        <v>96</v>
      </c>
      <c r="F40" s="77"/>
      <c r="G40" s="77"/>
    </row>
    <row r="41" spans="1:9" ht="4.5" customHeight="1" x14ac:dyDescent="0.2"/>
    <row r="42" spans="1:9" x14ac:dyDescent="0.2">
      <c r="A42" s="542" t="s">
        <v>200</v>
      </c>
      <c r="B42" s="542"/>
      <c r="C42" s="542"/>
      <c r="D42" s="98" t="s">
        <v>108</v>
      </c>
      <c r="E42" s="87"/>
      <c r="F42" s="87"/>
      <c r="G42" s="87"/>
      <c r="H42" s="87"/>
      <c r="I42" s="87"/>
    </row>
  </sheetData>
  <sheetProtection password="AA36" sheet="1" objects="1" scenarios="1" selectLockedCells="1"/>
  <customSheetViews>
    <customSheetView guid="{761A298F-763A-4E6A-9D75-1A2AA33BEFD7}" showGridLines="0">
      <selection activeCell="H4" sqref="H4:I4"/>
      <pageMargins left="0.7" right="0.7" top="0.75" bottom="0.75" header="0.3" footer="0.3"/>
      <pageSetup orientation="portrait" r:id="rId1"/>
      <headerFooter>
        <oddHeader>&amp;R&amp;G</oddHeader>
        <oddFooter>&amp;L&amp;8&amp;Z&amp;F&amp;A</oddFooter>
      </headerFooter>
    </customSheetView>
  </customSheetViews>
  <mergeCells count="37">
    <mergeCell ref="A13:D13"/>
    <mergeCell ref="A15:D15"/>
    <mergeCell ref="A2:C2"/>
    <mergeCell ref="H2:I2"/>
    <mergeCell ref="A6:B6"/>
    <mergeCell ref="D6:I6"/>
    <mergeCell ref="A11:D11"/>
    <mergeCell ref="E11:G11"/>
    <mergeCell ref="A17:C17"/>
    <mergeCell ref="A18:D18"/>
    <mergeCell ref="D23:I23"/>
    <mergeCell ref="A4:C4"/>
    <mergeCell ref="A5:B5"/>
    <mergeCell ref="A7:D7"/>
    <mergeCell ref="A14:D14"/>
    <mergeCell ref="E17:G17"/>
    <mergeCell ref="D4:I4"/>
    <mergeCell ref="D5:I5"/>
    <mergeCell ref="H13:K13"/>
    <mergeCell ref="H14:K14"/>
    <mergeCell ref="H15:K15"/>
    <mergeCell ref="E7:G7"/>
    <mergeCell ref="A9:D9"/>
    <mergeCell ref="E9:G9"/>
    <mergeCell ref="A21:D21"/>
    <mergeCell ref="A42:C42"/>
    <mergeCell ref="A27:C27"/>
    <mergeCell ref="A28:C28"/>
    <mergeCell ref="A29:C29"/>
    <mergeCell ref="A30:C30"/>
    <mergeCell ref="A36:C36"/>
    <mergeCell ref="A40:C40"/>
    <mergeCell ref="A34:D34"/>
    <mergeCell ref="D27:K27"/>
    <mergeCell ref="D28:K28"/>
    <mergeCell ref="A38:C38"/>
    <mergeCell ref="A23:C23"/>
  </mergeCells>
  <conditionalFormatting sqref="H2:I2 H3">
    <cfRule type="cellIs" dxfId="3" priority="1" operator="equal">
      <formula>0</formula>
    </cfRule>
  </conditionalFormatting>
  <hyperlinks>
    <hyperlink ref="D31" r:id="rId2"/>
  </hyperlinks>
  <printOptions horizontalCentered="1"/>
  <pageMargins left="0" right="0" top="0.5" bottom="0" header="0.25" footer="0"/>
  <pageSetup scale="97" orientation="portrait" horizontalDpi="4294967294" verticalDpi="4294967294" r:id="rId3"/>
  <headerFooter>
    <oddHeader>&amp;C&amp;"HelveticaNeueLT Pro 45 Lt,Regular"&amp;11Verification of Housing&amp;R&amp;G</oddHead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Checklist &amp; Staff Certification</vt:lpstr>
      <vt:lpstr>Additional Req</vt:lpstr>
      <vt:lpstr>Check Request</vt:lpstr>
      <vt:lpstr>Income Calculations Sheet</vt:lpstr>
      <vt:lpstr>Self Declaration of Income</vt:lpstr>
      <vt:lpstr>Employer Verification of Income</vt:lpstr>
      <vt:lpstr>Justification Sheet</vt:lpstr>
      <vt:lpstr>Household Budget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lpstr>'Verification of Housing'!Print_Area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2017-11-10T17:52:07Z</cp:lastPrinted>
  <dcterms:created xsi:type="dcterms:W3CDTF">2008-07-17T21:17:20Z</dcterms:created>
  <dcterms:modified xsi:type="dcterms:W3CDTF">2017-11-13T19:48:53Z</dcterms:modified>
</cp:coreProperties>
</file>