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710" yWindow="165" windowWidth="10830" windowHeight="10515" tabRatio="889"/>
  </bookViews>
  <sheets>
    <sheet name="Checklist &amp; Staff Certification" sheetId="19" r:id="rId1"/>
    <sheet name="Additional Req" sheetId="24" r:id="rId2"/>
    <sheet name="Check Request" sheetId="3" r:id="rId3"/>
    <sheet name="Income Calculations Sheet" sheetId="22" r:id="rId4"/>
    <sheet name="Self Declaration of Income" sheetId="9" r:id="rId5"/>
    <sheet name="Employer Verification of Income" sheetId="21" r:id="rId6"/>
    <sheet name="Justification Sheet" sheetId="4" r:id="rId7"/>
    <sheet name="Household Budget" sheetId="7" r:id="rId8"/>
    <sheet name="Rental Assistance Agreement" sheetId="27" r:id="rId9"/>
    <sheet name="Client Signature Form" sheetId="5" r:id="rId10"/>
    <sheet name="AMI" sheetId="15" r:id="rId11"/>
  </sheets>
  <definedNames>
    <definedName name="_NUm2" localSheetId="0">#REF!</definedName>
    <definedName name="_NUm2" localSheetId="5">#REF!</definedName>
    <definedName name="_NUm2" localSheetId="3">#REF!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8">#REF!</definedName>
    <definedName name="LOSPR">#REF!</definedName>
    <definedName name="Num" localSheetId="0">#REF!</definedName>
    <definedName name="Num" localSheetId="5">#REF!</definedName>
    <definedName name="Num" localSheetId="3">#REF!</definedName>
    <definedName name="Num" localSheetId="8">#REF!</definedName>
    <definedName name="Num">#REF!</definedName>
    <definedName name="Preg" localSheetId="0">#REF!</definedName>
    <definedName name="Preg" localSheetId="5">#REF!</definedName>
    <definedName name="Preg" localSheetId="3">#REF!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8">#REF!</definedName>
    <definedName name="PrevRes">#REF!</definedName>
    <definedName name="_xlnm.Print_Area" localSheetId="10">AMI!$A$1:$K$9</definedName>
    <definedName name="_xlnm.Print_Area" localSheetId="2">'Check Request'!$A$1:$H$55</definedName>
    <definedName name="_xlnm.Print_Area" localSheetId="5">'Employer Verification of Income'!$A$1:$K$26</definedName>
    <definedName name="_xlnm.Print_Area" localSheetId="7">'Household Budget'!$A$1:$H$37</definedName>
    <definedName name="_xlnm.Print_Area" localSheetId="3">'Income Calculations Sheet'!$A$1:$L$45</definedName>
    <definedName name="_xlnm.Print_Area" localSheetId="6">'Justification Sheet'!$A$1:$H$50</definedName>
    <definedName name="_xlnm.Print_Area" localSheetId="4">'Self Declaration of Income'!$A$1:$K$32</definedName>
    <definedName name="Race" localSheetId="0">#REF!</definedName>
    <definedName name="Race" localSheetId="5">#REF!</definedName>
    <definedName name="Race" localSheetId="3">#REF!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8">#REF!</definedName>
    <definedName name="SubType">#REF!</definedName>
    <definedName name="Z_761A298F_763A_4E6A_9D75_1A2AA33BEFD7_.wvu.Cols" localSheetId="7" hidden="1">'Household Budget'!$J:$J</definedName>
    <definedName name="Z_761A298F_763A_4E6A_9D75_1A2AA33BEFD7_.wvu.Cols" localSheetId="6" hidden="1">'Justification Sheet'!$K:$K</definedName>
    <definedName name="Z_761A298F_763A_4E6A_9D75_1A2AA33BEFD7_.wvu.PrintArea" localSheetId="2" hidden="1">'Check Request'!$A$1:$H$55</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37" i="4" l="1"/>
  <c r="E3" i="27" l="1"/>
  <c r="D4" i="27"/>
  <c r="D5" i="27"/>
  <c r="D6" i="27"/>
  <c r="I3" i="27"/>
  <c r="D3" i="27"/>
  <c r="F25" i="7" l="1"/>
  <c r="F24" i="7" l="1"/>
  <c r="F21" i="7"/>
  <c r="F18" i="7"/>
  <c r="F14" i="7"/>
  <c r="C11" i="15" l="1"/>
  <c r="D11" i="15"/>
  <c r="E11" i="15"/>
  <c r="F11" i="15"/>
  <c r="G11" i="15"/>
  <c r="H11" i="15"/>
  <c r="I11" i="15"/>
  <c r="J11" i="15"/>
  <c r="K11" i="15"/>
  <c r="B11" i="15"/>
  <c r="K10" i="3" l="1"/>
  <c r="F7" i="4" l="1"/>
  <c r="G1" i="4"/>
  <c r="B13" i="15" l="1"/>
  <c r="C13" i="15"/>
  <c r="D13" i="15"/>
  <c r="E13" i="15"/>
  <c r="F13" i="15"/>
  <c r="G13" i="15"/>
  <c r="H13" i="15"/>
  <c r="I13" i="15"/>
  <c r="J13" i="15"/>
  <c r="K13" i="15"/>
  <c r="A14" i="15"/>
  <c r="K2" i="19" l="1"/>
  <c r="J2" i="19"/>
  <c r="I2" i="19"/>
  <c r="I2" i="9" l="1"/>
  <c r="K1" i="24" l="1"/>
  <c r="I1" i="24"/>
  <c r="G1" i="24"/>
  <c r="G7" i="4" l="1"/>
  <c r="I2" i="21" l="1"/>
  <c r="B4" i="5" l="1"/>
  <c r="H12" i="15" l="1"/>
  <c r="G12" i="15"/>
  <c r="F12" i="15"/>
  <c r="H3" i="3"/>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B18" i="4"/>
  <c r="K5" i="4"/>
  <c r="K3" i="4"/>
  <c r="D1" i="4"/>
  <c r="B1" i="4"/>
  <c r="B33" i="3"/>
  <c r="C44" i="4" s="1"/>
  <c r="B15" i="3"/>
  <c r="E17" i="4" l="1"/>
  <c r="A20" i="4" s="1"/>
  <c r="C35" i="4"/>
  <c r="C41" i="4" s="1"/>
  <c r="C14" i="15"/>
  <c r="C15" i="15" s="1"/>
  <c r="C16" i="15" s="1"/>
  <c r="B14" i="15"/>
  <c r="B15" i="15" s="1"/>
  <c r="B16" i="15" s="1"/>
  <c r="E14" i="15"/>
  <c r="E15" i="15" s="1"/>
  <c r="E16" i="15" s="1"/>
  <c r="D14" i="15"/>
  <c r="D15" i="15" s="1"/>
  <c r="D16" i="15" s="1"/>
  <c r="I14" i="15"/>
  <c r="I15" i="15" s="1"/>
  <c r="I16" i="15" s="1"/>
  <c r="G6" i="4"/>
  <c r="H45" i="22"/>
  <c r="E15" i="4"/>
  <c r="A19" i="4" s="1"/>
  <c r="K12" i="15"/>
  <c r="J12" i="15"/>
  <c r="H17" i="4" l="1"/>
  <c r="H11" i="3"/>
  <c r="K8" i="3" s="1"/>
  <c r="H8" i="3" s="1"/>
  <c r="K14" i="15"/>
  <c r="K15" i="15" s="1"/>
  <c r="K16" i="15" s="1"/>
  <c r="J14" i="15"/>
  <c r="J15" i="15" s="1"/>
  <c r="J16" i="15" s="1"/>
  <c r="H9" i="3"/>
  <c r="H15" i="4"/>
  <c r="F9" i="7" l="1"/>
  <c r="F35" i="7" s="1"/>
  <c r="H35" i="7" s="1"/>
</calcChain>
</file>

<file path=xl/sharedStrings.xml><?xml version="1.0" encoding="utf-8"?>
<sst xmlns="http://schemas.openxmlformats.org/spreadsheetml/2006/main" count="332" uniqueCount="266">
  <si>
    <t>Rent Assistance</t>
  </si>
  <si>
    <t>Utility Assistance</t>
  </si>
  <si>
    <t>Single:</t>
  </si>
  <si>
    <t>Family:</t>
  </si>
  <si>
    <t>Projected Monthly Housing Cost:</t>
  </si>
  <si>
    <t>&gt;</t>
  </si>
  <si>
    <t>40%?</t>
  </si>
  <si>
    <t>50%?</t>
  </si>
  <si>
    <t>Total Monthly Cost</t>
  </si>
  <si>
    <t>Total Client Contribution</t>
  </si>
  <si>
    <t>Total of Other Resources</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</si>
  <si>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</si>
  <si>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</si>
  <si>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</si>
  <si>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</si>
  <si>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</si>
  <si>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</si>
  <si>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</si>
  <si>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</si>
  <si>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</si>
  <si>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</si>
  <si>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</si>
  <si>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</si>
  <si>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</si>
  <si>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</si>
  <si>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</si>
  <si>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</si>
  <si>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</si>
  <si>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</si>
  <si>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</si>
  <si>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</si>
  <si>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</si>
  <si>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</si>
  <si>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</si>
  <si>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</si>
  <si>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</si>
  <si>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</si>
  <si>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</si>
  <si>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</si>
  <si>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</si>
  <si>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</si>
  <si>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</si>
  <si>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</si>
  <si>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</si>
  <si>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</si>
  <si>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</si>
  <si>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</si>
  <si>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</si>
  <si>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</si>
  <si>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</si>
  <si>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</si>
  <si>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</si>
  <si>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</si>
  <si>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</si>
  <si>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</si>
  <si>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</si>
  <si>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</si>
  <si>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</si>
  <si>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</si>
  <si>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</si>
  <si>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</si>
  <si>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</si>
  <si>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</si>
  <si>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</si>
  <si>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</si>
  <si>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</si>
  <si>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</si>
  <si>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</si>
  <si>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</si>
  <si>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</si>
  <si>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</si>
  <si>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</si>
  <si>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</si>
  <si>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</si>
  <si>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</si>
  <si>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</si>
  <si>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</si>
  <si>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</si>
  <si>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</si>
  <si>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</si>
  <si>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</si>
  <si>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</si>
  <si>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</si>
  <si>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</si>
  <si>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</si>
  <si>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</si>
  <si>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Landlord Name:</t>
  </si>
  <si>
    <t>$</t>
  </si>
  <si>
    <t>Security Deposit Amount</t>
  </si>
  <si>
    <t xml:space="preserve">              /             /</t>
  </si>
  <si>
    <t>Landlord Address:</t>
  </si>
  <si>
    <t>Landlord Phone Number:</t>
  </si>
  <si>
    <t>(</t>
  </si>
  <si>
    <t>)</t>
  </si>
  <si>
    <t>Landlord Fax Number:</t>
  </si>
  <si>
    <t>Landlord Information</t>
  </si>
  <si>
    <t>Client/Tenant Information</t>
  </si>
  <si>
    <t xml:space="preserve">Case Manager  </t>
  </si>
  <si>
    <t>____ No</t>
  </si>
  <si>
    <t>____ Yes</t>
  </si>
  <si>
    <t>Landlord Email:</t>
  </si>
  <si>
    <t>___________________________@______________________</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</si>
  <si>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</si>
  <si>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</si>
  <si>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</si>
  <si>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</si>
  <si>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</si>
  <si>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</si>
  <si>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</si>
  <si>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</si>
  <si>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</si>
  <si>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</si>
  <si>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</si>
  <si>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</si>
  <si>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</si>
  <si>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</si>
  <si>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</si>
  <si>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</si>
  <si>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</si>
  <si>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</si>
  <si>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</si>
  <si>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</si>
  <si>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</si>
  <si>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</si>
  <si>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</si>
  <si>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</si>
  <si>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</si>
  <si>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</si>
  <si>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</si>
  <si>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_____CSP Entry Record printout or letter from provider if not CSP participant</t>
  </si>
  <si>
    <t>(1) Client has no income</t>
  </si>
  <si>
    <t>Landlord (per W9)</t>
  </si>
  <si>
    <t xml:space="preserve">Other Assistance </t>
  </si>
  <si>
    <r>
      <t xml:space="preserve">AMI - must be </t>
    </r>
    <r>
      <rPr>
        <u/>
        <sz val="11"/>
        <color indexed="8"/>
        <rFont val="HelveticaNeueLT Pro 45 Lt"/>
        <family val="2"/>
      </rPr>
      <t>less than</t>
    </r>
    <r>
      <rPr>
        <sz val="11"/>
        <color indexed="8"/>
        <rFont val="HelveticaNeueLT Pro 45 Lt"/>
        <family val="2"/>
      </rPr>
      <t xml:space="preserve"> 35%</t>
    </r>
  </si>
  <si>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</si>
  <si>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</si>
  <si>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</si>
  <si>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</si>
  <si>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</si>
  <si>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</si>
  <si>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</si>
  <si>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</si>
  <si>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</si>
  <si>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</si>
  <si>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</si>
  <si>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</si>
  <si>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</si>
  <si>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</si>
  <si>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</si>
  <si>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</si>
  <si>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</si>
  <si>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</si>
  <si>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</si>
  <si>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</si>
  <si>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</si>
  <si>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</si>
  <si>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</si>
  <si>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</si>
  <si>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</si>
  <si>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</si>
  <si>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</si>
  <si>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</si>
  <si>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</si>
  <si>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</si>
  <si>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</si>
  <si>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</si>
  <si>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</si>
  <si>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</si>
  <si>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</si>
  <si>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</si>
  <si>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</si>
  <si>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</si>
  <si>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Source:  ________________________________       Amount:  $______________     Frequency:  _____________</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</si>
  <si>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</si>
  <si>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</si>
  <si>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</si>
  <si>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</si>
  <si>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</si>
  <si>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</si>
  <si>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</si>
  <si>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</si>
  <si>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</si>
  <si>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</si>
  <si>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Landlord's Email if LOG requested</t>
  </si>
  <si>
    <t>Additional Funds Request/Checklist and Staff Certification</t>
  </si>
  <si>
    <t>100% AMI</t>
  </si>
  <si>
    <t xml:space="preserve">    Median Income</t>
  </si>
  <si>
    <t>_____CSP Entry/Exit Record printout or letter from provider if not CSP participant</t>
  </si>
  <si>
    <t>(2) Unable to obtain 3rd Party Verification of Income</t>
  </si>
  <si>
    <t>Select if Applicable:</t>
  </si>
  <si>
    <t>Monthly Housing Costs</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</si>
  <si>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</si>
  <si>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</si>
  <si>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</si>
  <si>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</si>
  <si>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</si>
  <si>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</si>
  <si>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</si>
  <si>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</si>
  <si>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</si>
  <si>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</si>
  <si>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r>
      <rPr>
        <b/>
        <sz val="11"/>
        <rFont val="HelveticaNeueLT Pro 45 Lt"/>
        <family val="2"/>
      </rPr>
      <t>Request Justification</t>
    </r>
    <r>
      <rPr>
        <sz val="11"/>
        <rFont val="HelveticaNeueLT Pro 45 Lt"/>
        <family val="2"/>
      </rPr>
      <t xml:space="preserve">:  </t>
    </r>
  </si>
  <si>
    <t>City:</t>
  </si>
  <si>
    <t>Zip:</t>
  </si>
  <si>
    <t>Is tenant responsible for gas for the unit?</t>
  </si>
  <si>
    <t>Is tenant responsible for electric for the unit?</t>
  </si>
  <si>
    <t>Is tenant responsible for water for the unit?</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</si>
  <si>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</si>
  <si>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</si>
  <si>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</si>
  <si>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</si>
  <si>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</si>
  <si>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_____W-9 and Property Management Agreement if applicable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</si>
  <si>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</si>
  <si>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</si>
  <si>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</si>
  <si>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</si>
  <si>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</si>
  <si>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</si>
  <si>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</si>
  <si>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</si>
  <si>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</si>
  <si>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Move-in Costs</t>
  </si>
  <si>
    <t>DCA Request Amount</t>
  </si>
  <si>
    <t xml:space="preserve">Please provide a breakdown of the amount the client needs to move in/sustain housing, their contribution amount and what other resources they were able to access.  The difference of the total move-in/sustainability costs, the client’s contribution and other resources, should equal the amount of the DCA request. </t>
  </si>
  <si>
    <t>Other HH Adult:_____________________     Signature: ________________________  Date: _________</t>
  </si>
  <si>
    <t>Other HHH Adult:_____________________     Signature: ________________________  Date: _________</t>
  </si>
  <si>
    <t>Other HH Adult:______________________     Signature: ________________________  Date: _________</t>
  </si>
  <si>
    <t xml:space="preserve">                     Print Name                                                                                                                                             </t>
  </si>
  <si>
    <t>Applicant: __________________________     Signature: _________________________  Date: _________</t>
  </si>
  <si>
    <t xml:space="preserve">                                Print Name                                                                                                                            </t>
  </si>
  <si>
    <t xml:space="preserve">                                Print Name                                                                                                                           </t>
  </si>
  <si>
    <t xml:space="preserve">                                   Print Name                                                                                                                               </t>
  </si>
  <si>
    <t>In signing below, I certify all information in this request is complete, accurate and appropriate.</t>
  </si>
  <si>
    <t>Monthly Rent</t>
  </si>
  <si>
    <r>
      <t xml:space="preserve">If client received income while in program/shelter and used funds for expenses </t>
    </r>
    <r>
      <rPr>
        <b/>
        <sz val="11"/>
        <rFont val="HelveticaNeueLT Pro 45 Lt"/>
        <family val="2"/>
      </rPr>
      <t>other than housing costs</t>
    </r>
    <r>
      <rPr>
        <sz val="11"/>
        <rFont val="HelveticaNeueLT Pro 45 Lt"/>
        <family val="2"/>
      </rPr>
      <t xml:space="preserve">, please describe below.  Also, if the DCA request amount is greater than the program average or maximum allowable amount listed on the Household Budget, please explain why additional assistance is being requested. </t>
    </r>
  </si>
  <si>
    <t>_____Rental Assistance Agreement</t>
  </si>
  <si>
    <t>Rental Agreement Start Date</t>
  </si>
  <si>
    <t>Rental Agreement End Date</t>
  </si>
  <si>
    <t>Agreement</t>
  </si>
  <si>
    <t>CSB Signature &amp; Date</t>
  </si>
  <si>
    <t xml:space="preserve">_____Utility Allowances </t>
  </si>
  <si>
    <t>RRH - Families DCA Application</t>
  </si>
  <si>
    <t xml:space="preserve">_____Fair Market Rent &amp; Reasonableness Calculation </t>
  </si>
  <si>
    <t>Homeless Families Foundation</t>
  </si>
  <si>
    <t>The Salvation Army</t>
  </si>
  <si>
    <t>The Salvation Army J2H</t>
  </si>
  <si>
    <t>The Salvation Army J2H PW</t>
  </si>
  <si>
    <t>Volunteers of America</t>
  </si>
  <si>
    <t>_____Inspection Report (HQS Inspection required for J2H)</t>
  </si>
  <si>
    <t>_____Lease</t>
  </si>
  <si>
    <r>
      <t xml:space="preserve">_____AMI is </t>
    </r>
    <r>
      <rPr>
        <b/>
        <sz val="11"/>
        <rFont val="HelveticaNeueLT Pro 45 Lt"/>
        <family val="2"/>
      </rPr>
      <t>less</t>
    </r>
    <r>
      <rPr>
        <sz val="11"/>
        <rFont val="HelveticaNeueLT Pro 45 Lt"/>
        <family val="2"/>
      </rPr>
      <t xml:space="preserve"> than 35% (50% for J2H program)</t>
    </r>
  </si>
  <si>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</si>
  <si>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Households applying for assistance must take part in an initial consultation and eligibility screening, provide information on total income and must also be assessed to determine whether the household would remain homeless but for this funding assistance.  </t>
  </si>
  <si>
    <t xml:space="preserve">In signing below, I certify all information in this request is complete, accurate and appropriate per CSB's Direct Client Assistance policies and procedures. </t>
  </si>
  <si>
    <t>I certify client still resides in unit identified in application, is actively engaged in program and has been assessed to determine whether the household would become homeless but for this funding assistance.</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</si>
  <si>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</si>
  <si>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</si>
  <si>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 xml:space="preserve">  (includes current month's rent and utility costs)</t>
  </si>
  <si>
    <t xml:space="preserve"> (includes electric, gas and security deposits, as well as last month's rent if applicable)</t>
  </si>
  <si>
    <r>
      <t>Monthly Rent Amount</t>
    </r>
    <r>
      <rPr>
        <sz val="11"/>
        <rFont val="HelveticaNeueLT Pro 45 Lt"/>
        <family val="2"/>
      </rPr>
      <t xml:space="preserve">                                               </t>
    </r>
    <r>
      <rPr>
        <sz val="10"/>
        <rFont val="HelveticaNeueLT Pro 45 Lt"/>
        <family val="2"/>
      </rPr>
      <t>(include utility payments due with rent)</t>
    </r>
  </si>
  <si>
    <t>Client/Tenant Signature</t>
  </si>
  <si>
    <t>Date</t>
  </si>
  <si>
    <t>Landlord Signature</t>
  </si>
  <si>
    <t xml:space="preserve">I certify an assessment has been conducted to determine this family does not have financial resources or support networks to sustain housing, and that all of the information provided in this application is true and complete, to the best of my knowledge.  </t>
  </si>
  <si>
    <t xml:space="preserve">I certify an assessment has been conducted to determine this family does not have financial resources or support networks to obtain housing, and that all of the information provided in this application is true and complete, to the best of my knowledge.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</si>
</sst>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u/>
      <sz val="11"/>
      <color indexed="8"/>
      <name val="HelveticaNeueLT Pro 45 Lt"/>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4"/>
      <name val="HelveticaNeueLT Pro 45 Lt"/>
      <family val="2"/>
    </font>
    <font>
      <b/>
      <sz val="11"/>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582">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0" fillId="0" borderId="0" xfId="0" applyBorder="1" applyAlignment="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0" fontId="16" fillId="0" borderId="0" xfId="0" applyFont="1" applyAlignment="1"/>
    <xf numFmtId="164" fontId="16" fillId="0" borderId="0" xfId="0" applyNumberFormat="1" applyFont="1" applyAlignment="1">
      <alignment horizontal="center"/>
    </xf>
    <xf numFmtId="0" fontId="25" fillId="0" borderId="0" xfId="0" applyFont="1" applyFill="1" applyAlignment="1">
      <alignment horizontal="right"/>
    </xf>
    <xf numFmtId="0" fontId="26" fillId="0" borderId="0" xfId="0" applyFont="1" applyFill="1" applyAlignment="1"/>
    <xf numFmtId="0" fontId="26" fillId="0" borderId="0" xfId="0" applyFont="1" applyFill="1" applyBorder="1" applyAlignment="1"/>
    <xf numFmtId="164" fontId="16" fillId="0" borderId="0" xfId="0" applyNumberFormat="1" applyFont="1" applyBorder="1" applyAlignment="1">
      <alignment horizontal="center"/>
    </xf>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0" fontId="6" fillId="0" borderId="0" xfId="0" applyFont="1" applyFill="1" applyBorder="1" applyAlignment="1" applyProtection="1">
      <alignment horizontal="center"/>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0" fontId="6" fillId="0" borderId="0" xfId="0" applyFont="1" applyFill="1" applyBorder="1" applyAlignment="1" applyProtection="1">
      <alignment horizontal="left"/>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0" fontId="6" fillId="0" borderId="0" xfId="0" applyFont="1" applyFill="1" applyBorder="1" applyAlignment="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164" fontId="6" fillId="0" borderId="2" xfId="0" applyNumberFormat="1" applyFont="1" applyFill="1" applyBorder="1" applyProtection="1">
      <protection locked="0"/>
    </xf>
    <xf numFmtId="0" fontId="13" fillId="0" borderId="0" xfId="0" applyFont="1" applyFill="1" applyProtection="1"/>
    <xf numFmtId="164" fontId="6" fillId="0" borderId="4" xfId="0" applyNumberFormat="1" applyFont="1" applyFill="1" applyBorder="1" applyProtection="1"/>
    <xf numFmtId="164" fontId="6" fillId="0" borderId="5" xfId="0" applyNumberFormat="1" applyFont="1" applyFill="1" applyBorder="1" applyProtection="1">
      <protection locked="0"/>
    </xf>
    <xf numFmtId="0" fontId="6" fillId="0" borderId="0" xfId="0" applyFont="1" applyFill="1" applyAlignment="1"/>
    <xf numFmtId="0" fontId="14" fillId="0" borderId="0" xfId="0" applyFont="1" applyFill="1" applyAlignment="1">
      <alignment wrapText="1"/>
    </xf>
    <xf numFmtId="164" fontId="6" fillId="0" borderId="3" xfId="0" applyNumberFormat="1" applyFont="1" applyFill="1" applyBorder="1" applyProtection="1">
      <protection locked="0"/>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16" fillId="0" borderId="0" xfId="0" applyFont="1" applyFill="1" applyAlignment="1" applyProtection="1">
      <alignment horizontal="left"/>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8" xfId="3" applyFont="1" applyBorder="1" applyAlignment="1">
      <alignment vertical="center"/>
    </xf>
    <xf numFmtId="0" fontId="16" fillId="0" borderId="4" xfId="3" applyFont="1" applyBorder="1" applyAlignment="1">
      <alignment vertical="center"/>
    </xf>
    <xf numFmtId="0" fontId="16" fillId="0" borderId="19"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Alignment="1" applyProtection="1">
      <protection locked="0"/>
    </xf>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0" xfId="0" applyNumberFormat="1" applyFont="1" applyFill="1" applyBorder="1" applyAlignment="1" applyProtection="1">
      <alignment horizontal="center"/>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6" fillId="0" borderId="0" xfId="0" applyFont="1" applyProtection="1">
      <protection locked="0"/>
    </xf>
    <xf numFmtId="0" fontId="47" fillId="0" borderId="0" xfId="0" applyFont="1" applyFill="1" applyAlignment="1" applyProtection="1">
      <alignment horizontal="center"/>
      <protection locked="0"/>
    </xf>
    <xf numFmtId="0" fontId="46"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vertical="top" wrapText="1"/>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46"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0" applyFont="1" applyFill="1" applyAlignment="1" applyProtection="1">
      <alignment horizontal="left"/>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3"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right" vertical="center"/>
      <protection locked="0"/>
    </xf>
    <xf numFmtId="0" fontId="16" fillId="0" borderId="0"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46" fillId="0" borderId="0" xfId="3" applyFont="1" applyProtection="1">
      <protection locked="0"/>
    </xf>
    <xf numFmtId="0" fontId="45" fillId="6" borderId="0" xfId="3" applyFont="1" applyFill="1" applyAlignment="1" applyProtection="1">
      <alignment horizontal="center"/>
      <protection locked="0"/>
    </xf>
    <xf numFmtId="0" fontId="52"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6" fillId="0" borderId="0" xfId="3" applyFont="1" applyFill="1" applyBorder="1" applyProtection="1">
      <protection locked="0"/>
    </xf>
    <xf numFmtId="0" fontId="16"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0" fontId="16" fillId="6" borderId="0" xfId="3" applyFont="1" applyFill="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Alignment="1">
      <alignment horizontal="left" vertical="center" wrapText="1"/>
    </xf>
    <xf numFmtId="0" fontId="6" fillId="0" borderId="0" xfId="0" applyFont="1" applyFill="1" applyAlignment="1">
      <alignment wrapText="1"/>
    </xf>
    <xf numFmtId="0" fontId="6" fillId="0" borderId="0" xfId="0" applyFont="1" applyFill="1" applyProtection="1">
      <protection locked="0"/>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alignment horizontal="center"/>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16" fillId="0" borderId="0" xfId="3" applyNumberFormat="1" applyFont="1" applyProtection="1"/>
    <xf numFmtId="49" fontId="20" fillId="0" borderId="0"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0" xfId="3" applyNumberFormat="1" applyFont="1" applyAlignment="1" applyProtection="1">
      <alignment horizontal="center"/>
    </xf>
    <xf numFmtId="0" fontId="19" fillId="6" borderId="1" xfId="0" applyFont="1" applyFill="1" applyBorder="1"/>
    <xf numFmtId="0" fontId="53"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3"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3"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3" fillId="6" borderId="1" xfId="0" applyFont="1" applyFill="1" applyBorder="1"/>
    <xf numFmtId="165" fontId="53" fillId="6" borderId="1" xfId="0" applyNumberFormat="1" applyFont="1" applyFill="1" applyBorder="1"/>
    <xf numFmtId="9" fontId="53"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Alignment="1" applyProtection="1">
      <protection locked="0"/>
    </xf>
    <xf numFmtId="0" fontId="6" fillId="0" borderId="0" xfId="0" applyFont="1" applyFill="1" applyProtection="1">
      <protection locked="0"/>
    </xf>
    <xf numFmtId="0" fontId="16" fillId="0" borderId="18" xfId="0" applyFont="1" applyBorder="1" applyAlignment="1"/>
    <xf numFmtId="0" fontId="0" fillId="0" borderId="4" xfId="0" applyBorder="1" applyAlignment="1"/>
    <xf numFmtId="0" fontId="0" fillId="0" borderId="19" xfId="0" applyBorder="1" applyAlignment="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Border="1" applyAlignment="1">
      <alignment horizontal="left"/>
    </xf>
    <xf numFmtId="0" fontId="6" fillId="6" borderId="0" xfId="0" applyFont="1" applyFill="1" applyAlignment="1" applyProtection="1">
      <protection locked="0"/>
    </xf>
    <xf numFmtId="0" fontId="6" fillId="6" borderId="0" xfId="0" applyFont="1" applyFill="1" applyProtection="1">
      <protection locked="0"/>
    </xf>
    <xf numFmtId="0" fontId="16" fillId="6" borderId="32" xfId="0" applyFont="1" applyFill="1" applyBorder="1" applyAlignment="1"/>
    <xf numFmtId="0" fontId="16" fillId="6" borderId="33" xfId="0" applyFont="1" applyFill="1" applyBorder="1" applyAlignment="1"/>
    <xf numFmtId="0" fontId="16" fillId="6" borderId="34" xfId="0" applyFont="1" applyFill="1" applyBorder="1" applyAlignment="1"/>
    <xf numFmtId="164" fontId="6" fillId="0" borderId="1" xfId="0" applyNumberFormat="1" applyFont="1" applyFill="1" applyBorder="1" applyProtection="1"/>
    <xf numFmtId="0" fontId="10" fillId="6" borderId="36" xfId="0" applyFont="1" applyFill="1" applyBorder="1" applyProtection="1">
      <protection locked="0"/>
    </xf>
    <xf numFmtId="0" fontId="10" fillId="6" borderId="37" xfId="0" applyFont="1" applyFill="1" applyBorder="1" applyProtection="1">
      <protection locked="0"/>
    </xf>
    <xf numFmtId="0" fontId="6" fillId="0" borderId="0" xfId="0" applyFont="1" applyFill="1" applyProtection="1">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6" fillId="0" borderId="0" xfId="0" applyFont="1" applyFill="1" applyProtection="1">
      <protection locked="0"/>
    </xf>
    <xf numFmtId="0" fontId="16" fillId="0" borderId="0" xfId="0" applyFont="1" applyFill="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6" fillId="0" borderId="0" xfId="3" applyFont="1" applyProtection="1"/>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Fill="1" applyBorder="1" applyAlignment="1" applyProtection="1"/>
    <xf numFmtId="0" fontId="11" fillId="0" borderId="0" xfId="3" applyFont="1" applyAlignment="1" applyProtection="1">
      <protection locked="0"/>
    </xf>
    <xf numFmtId="0" fontId="16" fillId="0" borderId="0" xfId="3" applyFont="1" applyBorder="1" applyProtection="1"/>
    <xf numFmtId="0" fontId="6" fillId="0" borderId="0" xfId="3" applyFont="1" applyAlignment="1" applyProtection="1">
      <protection locked="0"/>
    </xf>
    <xf numFmtId="0" fontId="2" fillId="0" borderId="0" xfId="3" applyAlignment="1" applyProtection="1">
      <protection locked="0"/>
    </xf>
    <xf numFmtId="0" fontId="16" fillId="0" borderId="4" xfId="3" applyFont="1" applyBorder="1" applyProtection="1">
      <protection locked="0"/>
    </xf>
    <xf numFmtId="0" fontId="16" fillId="0" borderId="10" xfId="3" applyFont="1" applyBorder="1" applyProtection="1"/>
    <xf numFmtId="49" fontId="16" fillId="0" borderId="4" xfId="3" applyNumberFormat="1" applyFont="1" applyBorder="1" applyAlignment="1" applyProtection="1">
      <alignment horizontal="left"/>
    </xf>
    <xf numFmtId="0" fontId="16" fillId="0" borderId="4" xfId="3" applyNumberFormat="1" applyFont="1" applyBorder="1" applyAlignment="1" applyProtection="1">
      <alignment horizontal="left"/>
    </xf>
    <xf numFmtId="0" fontId="6" fillId="0" borderId="0" xfId="0" applyFont="1" applyProtection="1"/>
    <xf numFmtId="0" fontId="16" fillId="0" borderId="0" xfId="3" applyFont="1" applyAlignment="1" applyProtection="1">
      <protection locked="0"/>
    </xf>
    <xf numFmtId="0" fontId="6" fillId="0" borderId="0" xfId="0" applyFont="1" applyFill="1" applyBorder="1" applyAlignment="1">
      <alignment horizontal="left"/>
    </xf>
    <xf numFmtId="0" fontId="16" fillId="0" borderId="10" xfId="3" applyFont="1" applyBorder="1" applyAlignment="1" applyProtection="1">
      <alignment horizontal="center"/>
      <protection locked="0"/>
    </xf>
    <xf numFmtId="0" fontId="16" fillId="0" borderId="6" xfId="0" applyFont="1" applyBorder="1" applyProtection="1">
      <protection locked="0"/>
    </xf>
    <xf numFmtId="0" fontId="7" fillId="0" borderId="6" xfId="0" applyFont="1" applyBorder="1" applyProtection="1">
      <protection locked="0"/>
    </xf>
    <xf numFmtId="172" fontId="6" fillId="0" borderId="1" xfId="0" applyNumberFormat="1" applyFont="1" applyFill="1" applyBorder="1" applyProtection="1"/>
    <xf numFmtId="172" fontId="5" fillId="0" borderId="1" xfId="0" applyNumberFormat="1" applyFont="1" applyFill="1" applyBorder="1" applyProtection="1"/>
    <xf numFmtId="0" fontId="10" fillId="0" borderId="0" xfId="3" applyFont="1" applyBorder="1" applyAlignment="1" applyProtection="1">
      <alignment horizontal="center"/>
      <protection locked="0"/>
    </xf>
    <xf numFmtId="0" fontId="45"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3" fillId="6" borderId="0" xfId="0" applyFont="1" applyFill="1" applyBorder="1" applyAlignment="1" applyProtection="1">
      <alignment horizontal="left" vertical="center" wrapText="1"/>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3" fillId="0" borderId="0" xfId="3" applyFont="1" applyBorder="1" applyAlignment="1" applyProtection="1">
      <alignment vertical="center" wrapText="1"/>
      <protection locked="0"/>
    </xf>
    <xf numFmtId="0" fontId="16" fillId="0" borderId="0" xfId="3" applyFont="1" applyBorder="1" applyAlignment="1" applyProtection="1">
      <alignment vertical="center" wrapText="1"/>
      <protection locked="0"/>
    </xf>
    <xf numFmtId="0" fontId="7" fillId="0" borderId="0" xfId="3" applyFont="1" applyBorder="1" applyAlignment="1" applyProtection="1">
      <alignment horizontal="center" wrapText="1"/>
      <protection locked="0"/>
    </xf>
    <xf numFmtId="0" fontId="43" fillId="6" borderId="0" xfId="0"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49" fontId="20" fillId="0" borderId="0" xfId="3" applyNumberFormat="1" applyFont="1" applyBorder="1" applyAlignment="1" applyProtection="1">
      <alignment horizontal="left"/>
    </xf>
    <xf numFmtId="0" fontId="20" fillId="0" borderId="0" xfId="3" applyFont="1" applyBorder="1" applyAlignment="1" applyProtection="1">
      <alignment horizontal="left"/>
    </xf>
    <xf numFmtId="0" fontId="16" fillId="0" borderId="0" xfId="3" applyFont="1" applyBorder="1" applyAlignment="1" applyProtection="1">
      <alignment horizontal="left" vertical="center"/>
      <protection locked="0"/>
    </xf>
    <xf numFmtId="0" fontId="45" fillId="6" borderId="0" xfId="3"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20" xfId="0" applyNumberFormat="1" applyFont="1" applyFill="1" applyBorder="1" applyAlignment="1" applyProtection="1">
      <protection locked="0"/>
    </xf>
    <xf numFmtId="0" fontId="6" fillId="0" borderId="22" xfId="0" applyFont="1" applyFill="1" applyBorder="1" applyAlignment="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8"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9"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9"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Fill="1" applyBorder="1" applyAlignment="1" applyProtection="1">
      <protection locked="0"/>
    </xf>
    <xf numFmtId="0" fontId="6" fillId="5" borderId="0" xfId="0" applyFont="1" applyFill="1" applyBorder="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1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18"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167" fontId="6" fillId="0" borderId="18" xfId="0" applyNumberFormat="1" applyFont="1" applyFill="1" applyBorder="1" applyAlignment="1" applyProtection="1">
      <alignment horizontal="left"/>
      <protection locked="0"/>
    </xf>
    <xf numFmtId="167" fontId="6" fillId="0" borderId="19" xfId="0" applyNumberFormat="1" applyFont="1" applyFill="1" applyBorder="1" applyAlignment="1" applyProtection="1">
      <alignment horizontal="left"/>
      <protection locked="0"/>
    </xf>
    <xf numFmtId="168" fontId="6" fillId="0" borderId="18" xfId="0" applyNumberFormat="1" applyFont="1" applyFill="1" applyBorder="1" applyAlignment="1" applyProtection="1">
      <alignment horizontal="left"/>
      <protection locked="0"/>
    </xf>
    <xf numFmtId="168" fontId="6" fillId="0" borderId="19" xfId="0" applyNumberFormat="1" applyFont="1" applyFill="1"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19" xfId="0"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20" xfId="3" applyNumberFormat="1" applyFont="1" applyFill="1" applyBorder="1" applyAlignment="1" applyProtection="1">
      <alignment horizontal="center"/>
    </xf>
    <xf numFmtId="165" fontId="11" fillId="5" borderId="22"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20" xfId="3" applyFont="1" applyBorder="1" applyAlignment="1">
      <alignment horizontal="center"/>
    </xf>
    <xf numFmtId="0" fontId="11" fillId="0" borderId="21" xfId="3" applyFont="1" applyBorder="1" applyAlignment="1">
      <alignment horizontal="center"/>
    </xf>
    <xf numFmtId="0" fontId="11" fillId="0" borderId="22"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21" xfId="3" applyFont="1" applyBorder="1" applyAlignment="1">
      <alignment horizontal="center"/>
    </xf>
    <xf numFmtId="0" fontId="10" fillId="0" borderId="22"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8" xfId="3" applyFont="1" applyBorder="1" applyAlignment="1">
      <alignment wrapText="1"/>
    </xf>
    <xf numFmtId="0" fontId="16" fillId="0" borderId="4" xfId="3" applyFont="1" applyBorder="1" applyAlignment="1">
      <alignment wrapText="1"/>
    </xf>
    <xf numFmtId="0" fontId="16" fillId="0" borderId="19" xfId="3" applyFont="1" applyBorder="1" applyAlignment="1">
      <alignment wrapText="1"/>
    </xf>
    <xf numFmtId="0" fontId="11" fillId="0" borderId="20" xfId="3" applyFont="1" applyBorder="1" applyAlignment="1">
      <alignment horizontal="center" vertical="center" wrapText="1"/>
    </xf>
    <xf numFmtId="0" fontId="11" fillId="0" borderId="21" xfId="3" applyFont="1" applyBorder="1" applyAlignment="1">
      <alignment horizontal="center" vertical="center" wrapText="1"/>
    </xf>
    <xf numFmtId="0" fontId="11" fillId="0" borderId="22" xfId="3" applyFont="1" applyBorder="1" applyAlignment="1">
      <alignment horizontal="center" vertical="center" wrapText="1"/>
    </xf>
    <xf numFmtId="165" fontId="11" fillId="5" borderId="25" xfId="3" applyNumberFormat="1" applyFont="1" applyFill="1" applyBorder="1" applyAlignment="1" applyProtection="1">
      <alignment horizontal="center"/>
    </xf>
    <xf numFmtId="165" fontId="11" fillId="5" borderId="26" xfId="3" applyNumberFormat="1" applyFont="1" applyFill="1" applyBorder="1" applyAlignment="1" applyProtection="1">
      <alignment horizontal="center"/>
    </xf>
    <xf numFmtId="0" fontId="2" fillId="0" borderId="0" xfId="3" applyAlignment="1"/>
    <xf numFmtId="0" fontId="2" fillId="0" borderId="21" xfId="3" applyBorder="1" applyAlignment="1">
      <alignment horizontal="center" vertical="center" wrapText="1"/>
    </xf>
    <xf numFmtId="0" fontId="2" fillId="0" borderId="22"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3" xfId="3" applyFont="1" applyBorder="1" applyAlignment="1">
      <alignment horizontal="center"/>
    </xf>
    <xf numFmtId="0" fontId="11" fillId="0" borderId="27" xfId="3" applyFont="1" applyBorder="1" applyAlignment="1"/>
    <xf numFmtId="0" fontId="11" fillId="0" borderId="25" xfId="3" applyFont="1" applyBorder="1" applyAlignment="1"/>
    <xf numFmtId="165" fontId="11" fillId="6" borderId="25" xfId="3" applyNumberFormat="1" applyFont="1" applyFill="1" applyBorder="1" applyAlignment="1" applyProtection="1"/>
    <xf numFmtId="165" fontId="11" fillId="6" borderId="26" xfId="3" applyNumberFormat="1" applyFont="1" applyFill="1" applyBorder="1" applyAlignment="1" applyProtection="1"/>
    <xf numFmtId="1" fontId="16" fillId="0" borderId="18" xfId="3" applyNumberFormat="1" applyFont="1" applyBorder="1" applyAlignment="1">
      <alignment horizontal="center"/>
    </xf>
    <xf numFmtId="1" fontId="16" fillId="0" borderId="4" xfId="3" applyNumberFormat="1" applyFont="1" applyBorder="1" applyAlignment="1">
      <alignment horizontal="center"/>
    </xf>
    <xf numFmtId="1" fontId="16" fillId="0" borderId="19"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6" borderId="18" xfId="0" applyFont="1" applyFill="1" applyBorder="1" applyAlignment="1" applyProtection="1">
      <alignment vertical="top" wrapText="1"/>
      <protection locked="0"/>
    </xf>
    <xf numFmtId="0" fontId="0" fillId="0" borderId="4" xfId="0" applyBorder="1" applyAlignment="1">
      <alignment vertical="top" wrapText="1"/>
    </xf>
    <xf numFmtId="0" fontId="0" fillId="0" borderId="19" xfId="0" applyBorder="1" applyAlignment="1">
      <alignment vertical="top" wrapText="1"/>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3" xfId="0" applyFont="1" applyFill="1" applyBorder="1" applyAlignment="1" applyProtection="1">
      <alignment vertical="top" wrapText="1"/>
      <protection locked="0"/>
    </xf>
    <xf numFmtId="0" fontId="6" fillId="0" borderId="0" xfId="0" applyFont="1" applyAlignment="1" applyProtection="1">
      <protection locked="0"/>
    </xf>
    <xf numFmtId="0" fontId="5" fillId="6" borderId="35" xfId="0" applyFont="1" applyFill="1" applyBorder="1" applyAlignment="1" applyProtection="1">
      <protection locked="0"/>
    </xf>
    <xf numFmtId="0" fontId="5" fillId="6" borderId="36" xfId="0" applyFont="1" applyFill="1" applyBorder="1" applyAlignment="1" applyProtection="1">
      <protection locked="0"/>
    </xf>
    <xf numFmtId="0" fontId="6" fillId="0" borderId="0" xfId="0" applyFont="1" applyAlignment="1" applyProtection="1">
      <alignment wrapText="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1" fontId="16" fillId="0" borderId="18" xfId="0" applyNumberFormat="1" applyFont="1" applyBorder="1" applyAlignment="1" applyProtection="1">
      <alignment horizontal="center"/>
    </xf>
    <xf numFmtId="1" fontId="16" fillId="0" borderId="19"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4" fillId="0" borderId="0" xfId="3" applyFont="1" applyAlignment="1" applyProtection="1">
      <alignment wrapText="1"/>
      <protection locked="0"/>
    </xf>
    <xf numFmtId="0" fontId="49" fillId="4" borderId="0" xfId="3" applyFont="1" applyFill="1" applyAlignment="1" applyProtection="1">
      <protection locked="0"/>
    </xf>
    <xf numFmtId="0" fontId="50"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8" xfId="3" applyNumberFormat="1" applyFont="1" applyBorder="1" applyAlignment="1" applyProtection="1">
      <alignment horizontal="center"/>
    </xf>
    <xf numFmtId="1" fontId="16" fillId="0" borderId="19"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23" xfId="0" applyFont="1" applyFill="1" applyBorder="1" applyAlignment="1">
      <alignment horizontal="center"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1" fillId="0" borderId="0" xfId="0" applyFont="1" applyFill="1" applyAlignment="1">
      <alignment horizontal="center" wrapText="1"/>
    </xf>
    <xf numFmtId="0" fontId="6" fillId="0" borderId="11" xfId="0" applyFont="1" applyFill="1" applyBorder="1" applyAlignment="1" applyProtection="1">
      <alignment horizontal="left" wrapText="1"/>
      <protection locked="0"/>
    </xf>
    <xf numFmtId="0" fontId="6" fillId="0" borderId="6" xfId="0" applyFont="1" applyFill="1" applyBorder="1" applyAlignment="1" applyProtection="1">
      <alignment horizontal="left" wrapText="1"/>
      <protection locked="0"/>
    </xf>
    <xf numFmtId="0" fontId="6" fillId="0" borderId="24" xfId="0" applyFont="1" applyFill="1" applyBorder="1" applyAlignment="1" applyProtection="1">
      <alignment horizontal="left" wrapText="1"/>
      <protection locked="0"/>
    </xf>
    <xf numFmtId="0" fontId="6" fillId="0" borderId="13"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6" fillId="0" borderId="23" xfId="0" applyFont="1" applyFill="1" applyBorder="1" applyAlignment="1" applyProtection="1">
      <alignment horizontal="left" wrapText="1"/>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20" fillId="0" borderId="1" xfId="0" applyFont="1" applyFill="1" applyBorder="1" applyAlignment="1" applyProtection="1">
      <alignment horizontal="left" vertical="top" wrapText="1"/>
      <protection locked="0"/>
    </xf>
    <xf numFmtId="0" fontId="6" fillId="0" borderId="18"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 fillId="0" borderId="23" xfId="0" applyFont="1" applyFill="1" applyBorder="1" applyAlignment="1">
      <alignment horizontal="right"/>
    </xf>
    <xf numFmtId="0" fontId="16" fillId="0" borderId="0" xfId="0" applyFont="1" applyFill="1" applyAlignment="1">
      <alignment horizontal="left" vertical="center" wrapText="1"/>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0" fontId="27" fillId="2" borderId="0" xfId="0" applyFont="1" applyFill="1" applyAlignment="1">
      <alignment horizontal="center"/>
    </xf>
    <xf numFmtId="165" fontId="6" fillId="0" borderId="18" xfId="0" applyNumberFormat="1" applyFont="1" applyBorder="1" applyAlignment="1" applyProtection="1">
      <alignment horizontal="center"/>
      <protection locked="0"/>
    </xf>
    <xf numFmtId="165" fontId="6" fillId="0" borderId="19" xfId="0" applyNumberFormat="1" applyFont="1" applyBorder="1" applyAlignment="1" applyProtection="1">
      <alignment horizontal="center"/>
      <protection locked="0"/>
    </xf>
    <xf numFmtId="165" fontId="6" fillId="6" borderId="32" xfId="0" applyNumberFormat="1" applyFont="1" applyFill="1" applyBorder="1" applyAlignment="1" applyProtection="1">
      <alignment horizontal="center"/>
      <protection locked="0"/>
    </xf>
    <xf numFmtId="165" fontId="6" fillId="6" borderId="34" xfId="0" applyNumberFormat="1" applyFont="1" applyFill="1" applyBorder="1" applyAlignment="1" applyProtection="1">
      <alignment horizontal="center"/>
      <protection locked="0"/>
    </xf>
    <xf numFmtId="0" fontId="16" fillId="0" borderId="1" xfId="0" applyFont="1" applyBorder="1" applyAlignment="1"/>
    <xf numFmtId="0" fontId="16" fillId="0" borderId="18" xfId="0" applyFont="1" applyBorder="1" applyAlignment="1"/>
    <xf numFmtId="0" fontId="0" fillId="0" borderId="4" xfId="0" applyBorder="1" applyAlignment="1"/>
    <xf numFmtId="0" fontId="0" fillId="0" borderId="19" xfId="0" applyBorder="1" applyAlignment="1"/>
    <xf numFmtId="0" fontId="16" fillId="0" borderId="32" xfId="0" applyFont="1" applyBorder="1" applyAlignment="1">
      <alignment horizontal="left" wrapText="1"/>
    </xf>
    <xf numFmtId="0" fontId="16" fillId="0" borderId="33" xfId="0" applyFont="1" applyBorder="1" applyAlignment="1">
      <alignment horizontal="left" wrapText="1"/>
    </xf>
    <xf numFmtId="0" fontId="16" fillId="0" borderId="34" xfId="0" applyFont="1" applyBorder="1" applyAlignment="1">
      <alignment horizontal="left" wrapText="1"/>
    </xf>
    <xf numFmtId="165" fontId="6" fillId="0" borderId="32" xfId="0" applyNumberFormat="1" applyFont="1" applyBorder="1" applyAlignment="1" applyProtection="1">
      <alignment horizontal="center"/>
      <protection locked="0"/>
    </xf>
    <xf numFmtId="165" fontId="6" fillId="0" borderId="34" xfId="0" applyNumberFormat="1" applyFont="1" applyBorder="1" applyAlignment="1" applyProtection="1">
      <alignment horizontal="center"/>
      <protection locked="0"/>
    </xf>
    <xf numFmtId="0" fontId="16" fillId="0" borderId="5" xfId="0" applyFont="1" applyBorder="1" applyAlignment="1"/>
    <xf numFmtId="165" fontId="6" fillId="0" borderId="8" xfId="0" applyNumberFormat="1" applyFont="1" applyBorder="1" applyAlignment="1" applyProtection="1">
      <alignment horizontal="center"/>
    </xf>
    <xf numFmtId="165" fontId="6" fillId="0" borderId="9" xfId="0" applyNumberFormat="1" applyFont="1" applyBorder="1" applyAlignment="1" applyProtection="1">
      <alignment horizontal="center"/>
    </xf>
    <xf numFmtId="0" fontId="7" fillId="0" borderId="0" xfId="0" applyFont="1" applyFill="1" applyBorder="1" applyAlignment="1">
      <alignment vertical="top" wrapText="1"/>
    </xf>
    <xf numFmtId="0" fontId="3" fillId="0" borderId="0" xfId="0" applyFont="1" applyAlignment="1">
      <alignment vertical="top" wrapText="1"/>
    </xf>
    <xf numFmtId="0" fontId="16" fillId="0" borderId="8" xfId="0" applyFont="1" applyBorder="1" applyAlignment="1"/>
    <xf numFmtId="0" fontId="0" fillId="0" borderId="10" xfId="0" applyBorder="1" applyAlignment="1"/>
    <xf numFmtId="0" fontId="0" fillId="0" borderId="9" xfId="0" applyBorder="1" applyAlignment="1"/>
    <xf numFmtId="0" fontId="0" fillId="0" borderId="9" xfId="0" applyBorder="1" applyAlignment="1" applyProtection="1">
      <alignment horizontal="center"/>
    </xf>
    <xf numFmtId="0" fontId="11" fillId="3" borderId="18" xfId="0" applyFont="1" applyFill="1" applyBorder="1" applyAlignment="1">
      <alignment horizontal="left"/>
    </xf>
    <xf numFmtId="0" fontId="11" fillId="3" borderId="4" xfId="0" applyFont="1" applyFill="1" applyBorder="1" applyAlignment="1">
      <alignment horizontal="left"/>
    </xf>
    <xf numFmtId="0" fontId="11" fillId="3" borderId="19" xfId="0" applyFont="1" applyFill="1" applyBorder="1" applyAlignment="1">
      <alignment horizontal="left"/>
    </xf>
    <xf numFmtId="165" fontId="10" fillId="6" borderId="18" xfId="0" applyNumberFormat="1" applyFont="1" applyFill="1" applyBorder="1" applyAlignment="1" applyProtection="1">
      <alignment horizontal="center"/>
    </xf>
    <xf numFmtId="165" fontId="10" fillId="6" borderId="19" xfId="0" applyNumberFormat="1" applyFont="1" applyFill="1" applyBorder="1" applyAlignment="1" applyProtection="1">
      <alignment horizontal="center"/>
    </xf>
    <xf numFmtId="165" fontId="6" fillId="0" borderId="5" xfId="0" applyNumberFormat="1" applyFont="1" applyBorder="1" applyAlignment="1" applyProtection="1">
      <alignment horizontal="center"/>
      <protection locked="0"/>
    </xf>
    <xf numFmtId="0" fontId="16" fillId="0" borderId="10" xfId="0" applyFont="1" applyBorder="1" applyAlignment="1"/>
    <xf numFmtId="0" fontId="16" fillId="0" borderId="9" xfId="0" applyFont="1" applyBorder="1" applyAlignment="1"/>
    <xf numFmtId="165" fontId="21" fillId="0" borderId="19" xfId="0" applyNumberFormat="1" applyFont="1" applyBorder="1" applyAlignment="1" applyProtection="1">
      <alignment horizontal="center"/>
      <protection locked="0"/>
    </xf>
    <xf numFmtId="0" fontId="16" fillId="6" borderId="32" xfId="0" applyFont="1" applyFill="1" applyBorder="1" applyAlignment="1"/>
    <xf numFmtId="0" fontId="16" fillId="6" borderId="33" xfId="0" applyFont="1" applyFill="1" applyBorder="1" applyAlignment="1"/>
    <xf numFmtId="0" fontId="16" fillId="6" borderId="34" xfId="0" applyFont="1" applyFill="1" applyBorder="1" applyAlignment="1"/>
    <xf numFmtId="0" fontId="0" fillId="6" borderId="33" xfId="0" applyFill="1" applyBorder="1" applyAlignment="1"/>
    <xf numFmtId="0" fontId="0" fillId="6" borderId="34"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4" xfId="0" applyFont="1" applyBorder="1" applyAlignment="1"/>
    <xf numFmtId="0" fontId="16" fillId="0" borderId="19" xfId="0" applyFont="1" applyBorder="1" applyAlignment="1"/>
    <xf numFmtId="165" fontId="6" fillId="0" borderId="5" xfId="0" applyNumberFormat="1" applyFont="1" applyBorder="1" applyAlignment="1" applyProtection="1">
      <alignment horizontal="center"/>
    </xf>
    <xf numFmtId="0" fontId="16" fillId="0" borderId="1" xfId="0" applyFont="1" applyFill="1" applyBorder="1" applyAlignment="1">
      <alignment wrapText="1"/>
    </xf>
    <xf numFmtId="165" fontId="6" fillId="6" borderId="1" xfId="0" applyNumberFormat="1" applyFont="1" applyFill="1" applyBorder="1" applyAlignment="1" applyProtection="1">
      <alignment horizontal="center"/>
    </xf>
    <xf numFmtId="164" fontId="48" fillId="3" borderId="28" xfId="0" applyNumberFormat="1" applyFont="1" applyFill="1" applyBorder="1" applyAlignment="1">
      <alignment horizontal="center" wrapText="1"/>
    </xf>
    <xf numFmtId="0" fontId="48" fillId="3" borderId="29"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5" xfId="0" applyFont="1" applyFill="1" applyBorder="1" applyAlignment="1"/>
    <xf numFmtId="165" fontId="6" fillId="0" borderId="20" xfId="0" applyNumberFormat="1" applyFont="1" applyBorder="1" applyAlignment="1">
      <alignment horizontal="center"/>
    </xf>
    <xf numFmtId="165" fontId="6" fillId="0" borderId="21"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165" fontId="5" fillId="0" borderId="11" xfId="0" applyNumberFormat="1" applyFont="1" applyBorder="1" applyAlignment="1">
      <alignment horizontal="center" vertical="center"/>
    </xf>
    <xf numFmtId="165" fontId="21" fillId="0" borderId="24"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9" xfId="0" applyNumberFormat="1" applyFont="1" applyBorder="1" applyAlignment="1">
      <alignment horizontal="center" vertical="center"/>
    </xf>
    <xf numFmtId="165" fontId="48" fillId="3" borderId="29" xfId="0" applyNumberFormat="1" applyFont="1" applyFill="1" applyBorder="1" applyAlignment="1">
      <alignment horizontal="center" vertical="center"/>
    </xf>
    <xf numFmtId="165" fontId="48" fillId="3" borderId="30" xfId="0" applyNumberFormat="1" applyFont="1" applyFill="1" applyBorder="1" applyAlignment="1">
      <alignment horizontal="center" vertical="center"/>
    </xf>
    <xf numFmtId="0" fontId="16" fillId="0" borderId="0" xfId="0" applyFont="1" applyAlignment="1"/>
    <xf numFmtId="1" fontId="16" fillId="0" borderId="18" xfId="0" applyNumberFormat="1" applyFont="1" applyBorder="1" applyAlignment="1">
      <alignment horizontal="center"/>
    </xf>
    <xf numFmtId="1" fontId="16" fillId="0" borderId="19" xfId="0" applyNumberFormat="1" applyFont="1" applyBorder="1" applyAlignment="1">
      <alignment horizontal="center"/>
    </xf>
    <xf numFmtId="0" fontId="16" fillId="0" borderId="18" xfId="0" applyFont="1" applyBorder="1" applyAlignment="1" applyProtection="1">
      <protection locked="0"/>
    </xf>
    <xf numFmtId="0" fontId="16" fillId="0" borderId="4" xfId="0" applyFont="1" applyBorder="1" applyAlignment="1" applyProtection="1">
      <protection locked="0"/>
    </xf>
    <xf numFmtId="0" fontId="16" fillId="0" borderId="19" xfId="0" applyFont="1" applyBorder="1" applyAlignment="1" applyProtection="1">
      <protection locked="0"/>
    </xf>
    <xf numFmtId="3" fontId="6" fillId="0" borderId="18" xfId="0" applyNumberFormat="1" applyFont="1" applyBorder="1" applyAlignment="1" applyProtection="1">
      <alignment horizontal="center"/>
      <protection locked="0"/>
    </xf>
    <xf numFmtId="3" fontId="6" fillId="0" borderId="19" xfId="0" applyNumberFormat="1" applyFont="1" applyBorder="1" applyAlignment="1" applyProtection="1">
      <alignment horizontal="center"/>
      <protection locked="0"/>
    </xf>
    <xf numFmtId="0" fontId="35" fillId="4" borderId="16" xfId="0" applyFont="1" applyFill="1" applyBorder="1" applyAlignment="1">
      <alignment wrapText="1"/>
    </xf>
    <xf numFmtId="0" fontId="35" fillId="4" borderId="14" xfId="0" applyFont="1" applyFill="1" applyBorder="1" applyAlignment="1">
      <alignment wrapText="1"/>
    </xf>
    <xf numFmtId="0" fontId="35" fillId="4" borderId="17" xfId="0" applyFont="1" applyFill="1" applyBorder="1" applyAlignment="1">
      <alignment wrapText="1"/>
    </xf>
    <xf numFmtId="164" fontId="16" fillId="2" borderId="10" xfId="0" applyNumberFormat="1" applyFont="1" applyFill="1" applyBorder="1" applyAlignment="1" applyProtection="1">
      <alignment horizontal="center"/>
    </xf>
    <xf numFmtId="164" fontId="16" fillId="2" borderId="31" xfId="0" applyNumberFormat="1" applyFont="1" applyFill="1" applyBorder="1" applyAlignment="1" applyProtection="1">
      <alignment horizontal="center"/>
    </xf>
    <xf numFmtId="0" fontId="16" fillId="0" borderId="8" xfId="0" applyFont="1" applyBorder="1" applyAlignment="1" applyProtection="1">
      <protection locked="0"/>
    </xf>
    <xf numFmtId="0" fontId="21" fillId="0" borderId="10" xfId="0" applyFont="1" applyBorder="1" applyAlignment="1" applyProtection="1">
      <protection locked="0"/>
    </xf>
    <xf numFmtId="0" fontId="21" fillId="0" borderId="9" xfId="0" applyFont="1" applyBorder="1" applyAlignment="1" applyProtection="1">
      <protection locked="0"/>
    </xf>
    <xf numFmtId="3" fontId="21" fillId="0" borderId="19"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10" fillId="0" borderId="0" xfId="3" applyFont="1" applyAlignment="1" applyProtection="1">
      <protection locked="0"/>
    </xf>
    <xf numFmtId="0" fontId="11" fillId="0" borderId="0" xfId="3" applyFont="1" applyAlignment="1" applyProtection="1">
      <protection locked="0"/>
    </xf>
    <xf numFmtId="0" fontId="27" fillId="2" borderId="0" xfId="3" applyFont="1" applyFill="1" applyAlignment="1" applyProtection="1">
      <protection locked="0"/>
    </xf>
    <xf numFmtId="0" fontId="16" fillId="0" borderId="10" xfId="3" applyFont="1" applyBorder="1" applyAlignment="1" applyProtection="1">
      <alignment horizontal="center"/>
      <protection locked="0"/>
    </xf>
    <xf numFmtId="0" fontId="16" fillId="0" borderId="4" xfId="3" applyFont="1" applyBorder="1" applyAlignment="1" applyProtection="1">
      <alignment horizontal="center"/>
      <protection locked="0"/>
    </xf>
    <xf numFmtId="0" fontId="16" fillId="0" borderId="10" xfId="3" applyFont="1" applyBorder="1" applyAlignment="1" applyProtection="1"/>
    <xf numFmtId="0" fontId="16" fillId="0" borderId="0" xfId="3" applyFont="1" applyBorder="1" applyAlignment="1" applyProtection="1">
      <alignment horizontal="center"/>
      <protection locked="0"/>
    </xf>
    <xf numFmtId="0" fontId="32" fillId="2" borderId="0" xfId="3" applyFont="1" applyFill="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1" fillId="0" borderId="0" xfId="3" applyFont="1" applyAlignment="1" applyProtection="1">
      <alignment wrapText="1"/>
      <protection locked="0"/>
    </xf>
    <xf numFmtId="0" fontId="19" fillId="0" borderId="0" xfId="3" applyFont="1" applyAlignment="1" applyProtection="1">
      <protection locked="0"/>
    </xf>
    <xf numFmtId="0" fontId="16" fillId="0" borderId="4" xfId="3" applyFont="1" applyBorder="1" applyAlignment="1" applyProtection="1">
      <alignment horizontal="left"/>
    </xf>
    <xf numFmtId="0" fontId="16" fillId="0" borderId="0" xfId="3" applyFont="1" applyBorder="1" applyAlignment="1" applyProtection="1">
      <alignment horizontal="center"/>
    </xf>
    <xf numFmtId="4" fontId="11" fillId="0" borderId="4" xfId="3" applyNumberFormat="1" applyFont="1" applyBorder="1" applyAlignment="1" applyProtection="1">
      <alignment horizontal="left"/>
    </xf>
    <xf numFmtId="4" fontId="11" fillId="0" borderId="10" xfId="3" applyNumberFormat="1" applyFont="1" applyBorder="1" applyAlignment="1" applyProtection="1">
      <alignment horizontal="left"/>
    </xf>
    <xf numFmtId="0" fontId="11" fillId="0" borderId="0" xfId="3" applyFont="1" applyFill="1" applyAlignment="1" applyProtection="1">
      <alignment wrapText="1"/>
      <protection locked="0"/>
    </xf>
    <xf numFmtId="1" fontId="16" fillId="0" borderId="0" xfId="3" applyNumberFormat="1" applyFont="1" applyBorder="1" applyAlignment="1" applyProtection="1">
      <alignment horizontal="center"/>
    </xf>
    <xf numFmtId="168" fontId="16" fillId="0" borderId="4" xfId="3" applyNumberFormat="1" applyFont="1" applyBorder="1" applyAlignment="1" applyProtection="1">
      <alignment horizontal="left"/>
    </xf>
    <xf numFmtId="1" fontId="16" fillId="0" borderId="20" xfId="0" applyNumberFormat="1" applyFont="1" applyFill="1" applyBorder="1" applyAlignment="1" applyProtection="1">
      <alignment horizontal="center"/>
    </xf>
    <xf numFmtId="1" fontId="16" fillId="0" borderId="22"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xf numFmtId="0" fontId="0" fillId="0" borderId="0" xfId="0" applyFill="1" applyAlignment="1" applyProtection="1"/>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58:$A$84" noThreeD="1" sel="0" val="0"/>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19050</xdr:colOff>
      <xdr:row>39</xdr:row>
      <xdr:rowOff>66676</xdr:rowOff>
    </xdr:from>
    <xdr:to>
      <xdr:col>10</xdr:col>
      <xdr:colOff>504825</xdr:colOff>
      <xdr:row>43</xdr:row>
      <xdr:rowOff>76201</xdr:rowOff>
    </xdr:to>
    <xdr:sp macro="" textlink="">
      <xdr:nvSpPr>
        <xdr:cNvPr id="4" name="TextBox 3"/>
        <xdr:cNvSpPr txBox="1"/>
      </xdr:nvSpPr>
      <xdr:spPr>
        <a:xfrm>
          <a:off x="19050" y="10115551"/>
          <a:ext cx="682942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0</xdr:colOff>
      <xdr:row>33</xdr:row>
      <xdr:rowOff>38100</xdr:rowOff>
    </xdr:to>
    <xdr:sp macro="" textlink="">
      <xdr:nvSpPr>
        <xdr:cNvPr id="2" name="TextBox 1"/>
        <xdr:cNvSpPr txBox="1"/>
      </xdr:nvSpPr>
      <xdr:spPr>
        <a:xfrm>
          <a:off x="0" y="7943850"/>
          <a:ext cx="650557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409700"/>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47625</xdr:rowOff>
        </xdr:from>
        <xdr:to>
          <xdr:col>0</xdr:col>
          <xdr:colOff>1066800</xdr:colOff>
          <xdr:row>25</xdr:row>
          <xdr:rowOff>9525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19050</xdr:rowOff>
        </xdr:from>
        <xdr:to>
          <xdr:col>0</xdr:col>
          <xdr:colOff>1066800</xdr:colOff>
          <xdr:row>26</xdr:row>
          <xdr:rowOff>142875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142875</xdr:rowOff>
        </xdr:from>
        <xdr:to>
          <xdr:col>0</xdr:col>
          <xdr:colOff>1066800</xdr:colOff>
          <xdr:row>28</xdr:row>
          <xdr:rowOff>142875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36</xdr:row>
          <xdr:rowOff>28575</xdr:rowOff>
        </xdr:from>
        <xdr:to>
          <xdr:col>1</xdr:col>
          <xdr:colOff>609600</xdr:colOff>
          <xdr:row>37</xdr:row>
          <xdr:rowOff>9525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228600</xdr:rowOff>
        </xdr:from>
        <xdr:to>
          <xdr:col>2</xdr:col>
          <xdr:colOff>581025</xdr:colOff>
          <xdr:row>12</xdr:row>
          <xdr:rowOff>28575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219075</xdr:rowOff>
        </xdr:from>
        <xdr:to>
          <xdr:col>3</xdr:col>
          <xdr:colOff>542925</xdr:colOff>
          <xdr:row>12</xdr:row>
          <xdr:rowOff>9525</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647700</xdr:colOff>
          <xdr:row>3</xdr:row>
          <xdr:rowOff>19050</xdr:rowOff>
        </xdr:to>
        <xdr:sp macro="" textlink="">
          <xdr:nvSpPr>
            <xdr:cNvPr id="15679" name="Drop Down 1343" hidden="1">
              <a:extLst>
                <a:ext uri="{63B3BB69-23CF-44E3-9099-C40C66FF867C}">
                  <a14:compatExt spid="_x0000_s15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33</xdr:row>
          <xdr:rowOff>95250</xdr:rowOff>
        </xdr:from>
        <xdr:to>
          <xdr:col>6</xdr:col>
          <xdr:colOff>190500</xdr:colOff>
          <xdr:row>36</xdr:row>
          <xdr:rowOff>19050</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133350</xdr:rowOff>
        </xdr:from>
        <xdr:to>
          <xdr:col>7</xdr:col>
          <xdr:colOff>209550</xdr:colOff>
          <xdr:row>35</xdr:row>
          <xdr:rowOff>47625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36</xdr:row>
          <xdr:rowOff>19050</xdr:rowOff>
        </xdr:from>
        <xdr:to>
          <xdr:col>3</xdr:col>
          <xdr:colOff>57150</xdr:colOff>
          <xdr:row>37</xdr:row>
          <xdr:rowOff>19050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16</xdr:row>
          <xdr:rowOff>38100</xdr:rowOff>
        </xdr:from>
        <xdr:to>
          <xdr:col>2</xdr:col>
          <xdr:colOff>514350</xdr:colOff>
          <xdr:row>17</xdr:row>
          <xdr:rowOff>38100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28575</xdr:rowOff>
        </xdr:from>
        <xdr:to>
          <xdr:col>3</xdr:col>
          <xdr:colOff>314325</xdr:colOff>
          <xdr:row>17</xdr:row>
          <xdr:rowOff>66675</xdr:rowOff>
        </xdr:to>
        <xdr:sp macro="" textlink="">
          <xdr:nvSpPr>
            <xdr:cNvPr id="15689" name="Check Box 1353" hidden="1">
              <a:extLst>
                <a:ext uri="{63B3BB69-23CF-44E3-9099-C40C66FF867C}">
                  <a14:compatExt spid="_x0000_s15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t>AMI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38101</xdr:colOff>
      <xdr:row>28</xdr:row>
      <xdr:rowOff>47623</xdr:rowOff>
    </xdr:from>
    <xdr:to>
      <xdr:col>9</xdr:col>
      <xdr:colOff>200025</xdr:colOff>
      <xdr:row>44</xdr:row>
      <xdr:rowOff>104775</xdr:rowOff>
    </xdr:to>
    <xdr:sp macro="" textlink="">
      <xdr:nvSpPr>
        <xdr:cNvPr id="2" name="TextBox 1"/>
        <xdr:cNvSpPr txBox="1"/>
      </xdr:nvSpPr>
      <xdr:spPr>
        <a:xfrm>
          <a:off x="38101" y="5153023"/>
          <a:ext cx="6305549" cy="25050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50" b="1">
              <a:solidFill>
                <a:schemeClr val="dk1"/>
              </a:solidFill>
              <a:effectLst/>
              <a:latin typeface="HelveticaNeueLT Pro 45 Lt" pitchFamily="34" charset="0"/>
              <a:ea typeface="+mn-ea"/>
              <a:cs typeface="+mn-cs"/>
            </a:rPr>
            <a:t>Limited assistance is being provided on this client's behalf.  By accepting the limited assistance and participating in the program, all parties agree to the following:  </a:t>
          </a:r>
        </a:p>
        <a:p>
          <a:pPr lvl="0" algn="l"/>
          <a:r>
            <a:rPr lang="en-US" sz="1050" b="1">
              <a:solidFill>
                <a:schemeClr val="dk1"/>
              </a:solidFill>
              <a:effectLst/>
              <a:latin typeface="HelveticaNeueLT Pro 45 Lt" pitchFamily="34" charset="0"/>
              <a:ea typeface="+mn-ea"/>
              <a:cs typeface="+mn-cs"/>
            </a:rPr>
            <a:t>1. Client will provide a copy of the complete lease to program staff along with this form.</a:t>
          </a:r>
        </a:p>
        <a:p>
          <a:pPr lvl="0" algn="l"/>
          <a:r>
            <a:rPr lang="en-US" sz="1050" b="1">
              <a:solidFill>
                <a:schemeClr val="dk1"/>
              </a:solidFill>
              <a:effectLst/>
              <a:latin typeface="HelveticaNeueLT Pro 45 Lt" pitchFamily="34" charset="0"/>
              <a:ea typeface="+mn-ea"/>
              <a:cs typeface="+mn-cs"/>
            </a:rPr>
            <a:t>2. Landlord will provide Community Shelter Board (CSB) with a copy of any notice given to the </a:t>
          </a:r>
          <a:r>
            <a:rPr lang="en-US" sz="1050" b="1" baseline="0">
              <a:solidFill>
                <a:schemeClr val="dk1"/>
              </a:solidFill>
              <a:effectLst/>
              <a:latin typeface="HelveticaNeueLT Pro 45 Lt" pitchFamily="34" charset="0"/>
              <a:ea typeface="+mn-ea"/>
              <a:cs typeface="+mn-cs"/>
            </a:rPr>
            <a:t>           </a:t>
          </a:r>
          <a:r>
            <a:rPr lang="en-US" sz="1050" b="1">
              <a:solidFill>
                <a:schemeClr val="dk1"/>
              </a:solidFill>
              <a:effectLst/>
              <a:latin typeface="HelveticaNeueLT Pro 45 Lt" pitchFamily="34" charset="0"/>
              <a:ea typeface="+mn-ea"/>
              <a:cs typeface="+mn-cs"/>
            </a:rPr>
            <a:t>program participant to vacate the housing unit, or any complaint used under state or local law to commence an eviction action against the program participant during the period in which the Community Shelter Board is providing monthly rental payments.</a:t>
          </a:r>
        </a:p>
        <a:p>
          <a:pPr lvl="0" algn="l"/>
          <a:r>
            <a:rPr lang="en-US" sz="1050" b="1" baseline="0">
              <a:solidFill>
                <a:schemeClr val="dk1"/>
              </a:solidFill>
              <a:effectLst/>
              <a:latin typeface="HelveticaNeueLT Pro 45 Lt" pitchFamily="34" charset="0"/>
              <a:ea typeface="+mn-ea"/>
              <a:cs typeface="+mn-cs"/>
            </a:rPr>
            <a:t>4. </a:t>
          </a:r>
          <a:r>
            <a:rPr lang="en-US" sz="1050" b="1">
              <a:solidFill>
                <a:schemeClr val="dk1"/>
              </a:solidFill>
              <a:effectLst/>
              <a:latin typeface="HelveticaNeueLT Pro 45 Lt" pitchFamily="34" charset="0"/>
              <a:ea typeface="+mn-ea"/>
              <a:cs typeface="+mn-cs"/>
            </a:rPr>
            <a:t>CSB will issue a limited number of rental payments on behalf of this tenant, on-time, consistent with the due dates outlined in the lease and this rental agreement.</a:t>
          </a:r>
        </a:p>
        <a:p>
          <a:pPr lvl="0" algn="l"/>
          <a:r>
            <a:rPr lang="en-US" sz="1050" b="1" baseline="0">
              <a:solidFill>
                <a:schemeClr val="dk1"/>
              </a:solidFill>
              <a:effectLst/>
              <a:latin typeface="HelveticaNeueLT Pro 45 Lt" pitchFamily="34" charset="0"/>
              <a:ea typeface="+mn-ea"/>
              <a:cs typeface="+mn-cs"/>
            </a:rPr>
            <a:t>5. </a:t>
          </a:r>
          <a:r>
            <a:rPr lang="en-US" sz="1050" b="1">
              <a:solidFill>
                <a:schemeClr val="dk1"/>
              </a:solidFill>
              <a:effectLst/>
              <a:latin typeface="HelveticaNeueLT Pro 45 Lt" pitchFamily="34" charset="0"/>
              <a:ea typeface="+mn-ea"/>
              <a:cs typeface="+mn-cs"/>
            </a:rPr>
            <a:t>Assistance is conditional on client participation in the program noted above. If tenant is non-compliant with program or terminated for any reason, this rental agreement becomes invalid.  Program staff will inform landlord within 24 hours of client termination.</a:t>
          </a:r>
        </a:p>
        <a:p>
          <a:pPr lvl="0" algn="l"/>
          <a:r>
            <a:rPr lang="en-US" sz="1050" b="1">
              <a:solidFill>
                <a:schemeClr val="dk1"/>
              </a:solidFill>
              <a:effectLst/>
              <a:latin typeface="HelveticaNeueLT Pro 45 Lt" pitchFamily="34" charset="0"/>
              <a:ea typeface="+mn-ea"/>
              <a:cs typeface="+mn-cs"/>
            </a:rPr>
            <a:t>6. Security deposit can be returned to tenant upon successful completion of lease</a:t>
          </a:r>
        </a:p>
        <a:p>
          <a:pPr lvl="0" algn="l"/>
          <a:r>
            <a:rPr lang="en-US" sz="1050" b="1">
              <a:solidFill>
                <a:schemeClr val="dk1"/>
              </a:solidFill>
              <a:effectLst/>
              <a:latin typeface="HelveticaNeueLT Pro 45 Lt" pitchFamily="34" charset="0"/>
              <a:ea typeface="+mn-ea"/>
              <a:cs typeface="+mn-cs"/>
            </a:rPr>
            <a:t>7. This is a tenant-based rental agreement.</a:t>
          </a:r>
        </a:p>
        <a:p>
          <a:pPr algn="l"/>
          <a:endParaRPr lang="en-US" sz="1100">
            <a:latin typeface="HelveticaNeueLT Pro 45 Lt"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hyperlink" Target="mailto:___________________________@______________________" TargetMode="Externa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9"/>
  <sheetViews>
    <sheetView showGridLines="0" tabSelected="1" zoomScaleNormal="100" workbookViewId="0">
      <selection activeCell="A37" sqref="A37:K37"/>
    </sheetView>
  </sheetViews>
  <sheetFormatPr defaultColWidth="9.28515625" defaultRowHeight="14.25" x14ac:dyDescent="0.2"/>
  <cols>
    <col min="1" max="1" width="8.42578125" style="79" customWidth="1"/>
    <col min="2" max="2" width="10.28515625" style="79" customWidth="1"/>
    <col min="3" max="5" width="9.28515625" style="79"/>
    <col min="6" max="6" width="6.7109375" style="79" customWidth="1"/>
    <col min="7" max="7" width="9.28515625" style="79"/>
    <col min="8" max="8" width="7.140625" style="79" customWidth="1"/>
    <col min="9" max="9" width="13.140625" style="79" customWidth="1"/>
    <col min="10" max="10" width="12.28515625" style="79" customWidth="1"/>
    <col min="11" max="16384" width="9.28515625" style="79"/>
  </cols>
  <sheetData>
    <row r="1" spans="1:11" ht="15" x14ac:dyDescent="0.2">
      <c r="A1" s="297"/>
      <c r="B1" s="297"/>
      <c r="C1" s="297"/>
      <c r="D1" s="297"/>
      <c r="E1" s="298"/>
      <c r="F1" s="298"/>
      <c r="G1" s="299"/>
      <c r="H1" s="300"/>
      <c r="I1" s="299"/>
      <c r="J1" s="300"/>
      <c r="K1" s="137"/>
    </row>
    <row r="2" spans="1:11" ht="25.5" customHeight="1" x14ac:dyDescent="0.2">
      <c r="A2" s="138"/>
      <c r="B2" s="301"/>
      <c r="C2" s="301"/>
      <c r="D2" s="301"/>
      <c r="E2" s="301"/>
      <c r="F2" s="301"/>
      <c r="G2" s="301"/>
      <c r="H2" s="301"/>
      <c r="I2" s="224">
        <f>'Check Request'!$B$6</f>
        <v>0</v>
      </c>
      <c r="J2" s="224">
        <f>'Check Request'!$D$6</f>
        <v>0</v>
      </c>
      <c r="K2" s="225">
        <f>'Check Request'!$H$6</f>
        <v>0</v>
      </c>
    </row>
    <row r="3" spans="1:11" s="140" customFormat="1" ht="25.5" customHeight="1" x14ac:dyDescent="0.25">
      <c r="A3" s="296" t="s">
        <v>242</v>
      </c>
      <c r="B3" s="296"/>
      <c r="C3" s="296"/>
      <c r="D3" s="296"/>
      <c r="E3" s="296"/>
      <c r="F3" s="296"/>
      <c r="G3" s="296"/>
      <c r="H3" s="296"/>
      <c r="I3" s="296"/>
      <c r="J3" s="296"/>
      <c r="K3" s="296"/>
    </row>
    <row r="4" spans="1:11" s="142" customFormat="1" ht="18" customHeight="1" x14ac:dyDescent="0.25">
      <c r="A4" s="141"/>
      <c r="B4" s="141"/>
      <c r="C4" s="141"/>
      <c r="D4" s="141"/>
      <c r="E4" s="141"/>
      <c r="F4" s="151" t="s">
        <v>138</v>
      </c>
      <c r="G4" s="141"/>
      <c r="H4" s="141"/>
      <c r="I4" s="141"/>
      <c r="J4" s="141"/>
      <c r="K4" s="141"/>
    </row>
    <row r="5" spans="1:11" s="152" customFormat="1" ht="41.25" customHeight="1" x14ac:dyDescent="0.25">
      <c r="A5" s="303"/>
      <c r="B5" s="303"/>
      <c r="C5" s="303"/>
      <c r="D5" s="303"/>
      <c r="E5" s="303"/>
      <c r="F5" s="303"/>
      <c r="G5" s="303"/>
      <c r="H5" s="303"/>
      <c r="I5" s="303"/>
      <c r="J5" s="303"/>
      <c r="K5" s="303"/>
    </row>
    <row r="6" spans="1:11" ht="17.25" customHeight="1" x14ac:dyDescent="0.2">
      <c r="A6" s="268" t="s">
        <v>120</v>
      </c>
      <c r="B6" s="55"/>
      <c r="C6" s="55"/>
      <c r="D6" s="55"/>
      <c r="E6" s="55"/>
      <c r="F6" s="55"/>
      <c r="G6" s="55"/>
      <c r="H6" s="55"/>
      <c r="I6" s="55"/>
      <c r="J6" s="55"/>
      <c r="K6" s="55"/>
    </row>
    <row r="7" spans="1:11" ht="17.25" customHeight="1" x14ac:dyDescent="0.2">
      <c r="A7" s="268" t="s">
        <v>251</v>
      </c>
      <c r="B7" s="55"/>
      <c r="C7" s="55"/>
      <c r="D7" s="55"/>
      <c r="E7" s="55"/>
      <c r="F7" s="55"/>
      <c r="G7" s="55"/>
      <c r="H7" s="55"/>
      <c r="I7" s="55"/>
      <c r="J7" s="55"/>
    </row>
    <row r="8" spans="1:11" ht="17.25" customHeight="1" x14ac:dyDescent="0.2">
      <c r="A8" s="268" t="s">
        <v>211</v>
      </c>
      <c r="B8" s="55"/>
      <c r="C8" s="55"/>
      <c r="D8" s="55"/>
      <c r="E8" s="55"/>
      <c r="F8" s="55"/>
      <c r="G8" s="55"/>
      <c r="H8" s="55"/>
      <c r="I8" s="55"/>
      <c r="J8" s="55"/>
    </row>
    <row r="9" spans="1:11" ht="17.25" customHeight="1" x14ac:dyDescent="0.2">
      <c r="A9" s="55"/>
      <c r="B9" s="130" t="s">
        <v>109</v>
      </c>
      <c r="C9" s="55"/>
      <c r="D9" s="55"/>
      <c r="E9" s="55"/>
      <c r="F9" s="55"/>
      <c r="G9" s="55"/>
      <c r="H9" s="55"/>
      <c r="I9" s="55"/>
      <c r="J9" s="55"/>
      <c r="K9" s="55"/>
    </row>
    <row r="10" spans="1:11" ht="17.25" customHeight="1" x14ac:dyDescent="0.2">
      <c r="A10" s="55"/>
      <c r="B10" s="268" t="s">
        <v>124</v>
      </c>
      <c r="C10" s="55"/>
      <c r="D10" s="55"/>
      <c r="E10" s="55"/>
      <c r="F10" s="55"/>
      <c r="G10" s="55"/>
      <c r="H10" s="55"/>
      <c r="I10" s="55"/>
      <c r="J10" s="55"/>
      <c r="K10" s="55"/>
    </row>
    <row r="11" spans="1:11" ht="17.25" customHeight="1" x14ac:dyDescent="0.2">
      <c r="A11" s="55"/>
      <c r="B11" s="268" t="s">
        <v>125</v>
      </c>
      <c r="C11" s="55"/>
      <c r="D11" s="55"/>
      <c r="E11" s="55"/>
      <c r="F11" s="55"/>
      <c r="G11" s="55"/>
      <c r="H11" s="55"/>
      <c r="I11" s="55"/>
      <c r="J11" s="55"/>
      <c r="K11" s="55"/>
    </row>
    <row r="12" spans="1:11" ht="17.25" customHeight="1" x14ac:dyDescent="0.2">
      <c r="A12" s="55"/>
      <c r="B12" s="268" t="s">
        <v>215</v>
      </c>
      <c r="C12" s="55"/>
      <c r="D12" s="55"/>
      <c r="E12" s="55"/>
      <c r="F12" s="55"/>
      <c r="G12" s="55"/>
      <c r="H12" s="55"/>
      <c r="I12" s="55"/>
      <c r="J12" s="55"/>
      <c r="K12" s="55"/>
    </row>
    <row r="13" spans="1:11" ht="17.25" customHeight="1" x14ac:dyDescent="0.2">
      <c r="A13" s="55"/>
      <c r="B13" s="268" t="s">
        <v>135</v>
      </c>
      <c r="C13" s="55"/>
      <c r="D13" s="55"/>
      <c r="E13" s="55"/>
      <c r="F13" s="55"/>
      <c r="G13" s="55"/>
      <c r="H13" s="55"/>
      <c r="I13" s="55"/>
      <c r="J13" s="55"/>
      <c r="K13" s="55"/>
    </row>
    <row r="14" spans="1:11" ht="17.25" customHeight="1" x14ac:dyDescent="0.2">
      <c r="A14" s="268" t="s">
        <v>121</v>
      </c>
      <c r="B14" s="55"/>
      <c r="C14" s="55"/>
      <c r="D14" s="55"/>
      <c r="E14" s="55"/>
      <c r="F14" s="55"/>
      <c r="G14" s="55"/>
      <c r="H14" s="55"/>
      <c r="I14" s="55"/>
      <c r="J14" s="55"/>
      <c r="K14" s="55"/>
    </row>
    <row r="15" spans="1:11" ht="17.25" customHeight="1" x14ac:dyDescent="0.2">
      <c r="A15" s="268" t="s">
        <v>126</v>
      </c>
      <c r="B15" s="55"/>
      <c r="C15" s="55"/>
      <c r="D15" s="55"/>
      <c r="E15" s="55"/>
      <c r="F15" s="55"/>
      <c r="G15" s="55"/>
      <c r="H15" s="55"/>
      <c r="I15" s="55"/>
      <c r="J15" s="55"/>
      <c r="K15" s="55"/>
    </row>
    <row r="16" spans="1:11" ht="17.25" customHeight="1" x14ac:dyDescent="0.2">
      <c r="A16" s="55" t="s">
        <v>236</v>
      </c>
      <c r="B16" s="55"/>
      <c r="C16" s="55"/>
      <c r="D16" s="55"/>
      <c r="E16" s="55"/>
      <c r="F16" s="55"/>
      <c r="G16" s="55"/>
      <c r="H16" s="55"/>
      <c r="I16" s="55"/>
      <c r="J16" s="55"/>
      <c r="K16" s="55"/>
    </row>
    <row r="17" spans="1:11" ht="17.25" customHeight="1" x14ac:dyDescent="0.2">
      <c r="A17" s="268" t="s">
        <v>123</v>
      </c>
      <c r="B17" s="55"/>
      <c r="C17" s="55"/>
      <c r="D17" s="55"/>
      <c r="E17" s="55"/>
      <c r="F17" s="55"/>
      <c r="G17" s="55"/>
      <c r="H17" s="55"/>
      <c r="I17" s="55"/>
      <c r="J17" s="55"/>
      <c r="K17" s="55"/>
    </row>
    <row r="18" spans="1:11" ht="17.25" customHeight="1" x14ac:dyDescent="0.2">
      <c r="A18" s="55"/>
      <c r="B18" s="268" t="s">
        <v>212</v>
      </c>
      <c r="C18" s="55"/>
      <c r="D18" s="55"/>
      <c r="E18" s="55"/>
      <c r="F18" s="55"/>
      <c r="G18" s="55"/>
      <c r="H18" s="55"/>
      <c r="I18" s="55"/>
      <c r="J18" s="55"/>
      <c r="K18" s="55"/>
    </row>
    <row r="19" spans="1:11" ht="17.25" customHeight="1" x14ac:dyDescent="0.2">
      <c r="A19" s="55" t="s">
        <v>250</v>
      </c>
      <c r="B19" s="268"/>
      <c r="C19" s="55"/>
      <c r="D19" s="55"/>
      <c r="E19" s="55"/>
      <c r="F19" s="55"/>
      <c r="G19" s="55"/>
      <c r="H19" s="55"/>
      <c r="I19" s="55"/>
      <c r="J19" s="55"/>
      <c r="K19" s="55"/>
    </row>
    <row r="20" spans="1:11" ht="15.75" customHeight="1" x14ac:dyDescent="0.2">
      <c r="A20" s="268" t="s">
        <v>249</v>
      </c>
      <c r="B20" s="268"/>
      <c r="C20" s="268"/>
      <c r="D20" s="268"/>
      <c r="E20" s="268"/>
      <c r="F20" s="268"/>
      <c r="G20" s="268"/>
      <c r="H20" s="268"/>
      <c r="I20" s="268"/>
      <c r="J20" s="268"/>
      <c r="K20" s="268"/>
    </row>
    <row r="21" spans="1:11" ht="15.75" customHeight="1" x14ac:dyDescent="0.2">
      <c r="A21" s="268" t="s">
        <v>241</v>
      </c>
      <c r="B21" s="268"/>
      <c r="C21" s="268"/>
      <c r="D21" s="268"/>
      <c r="E21" s="268"/>
      <c r="F21" s="268"/>
      <c r="G21" s="268"/>
      <c r="H21" s="268"/>
      <c r="I21" s="268"/>
      <c r="J21" s="268"/>
      <c r="K21" s="268"/>
    </row>
    <row r="22" spans="1:11" ht="15.75" customHeight="1" x14ac:dyDescent="0.2">
      <c r="A22" s="268" t="s">
        <v>243</v>
      </c>
      <c r="B22" s="268"/>
      <c r="C22" s="268"/>
      <c r="D22" s="268"/>
      <c r="E22" s="268"/>
      <c r="F22" s="268"/>
      <c r="G22" s="268"/>
      <c r="H22" s="268"/>
      <c r="I22" s="268"/>
      <c r="J22" s="268"/>
      <c r="K22" s="268"/>
    </row>
    <row r="23" spans="1:11" ht="17.25" customHeight="1" x14ac:dyDescent="0.2">
      <c r="A23" s="268" t="s">
        <v>122</v>
      </c>
      <c r="B23" s="268"/>
      <c r="C23" s="268"/>
      <c r="D23" s="268"/>
      <c r="E23" s="268"/>
      <c r="F23" s="268"/>
      <c r="G23" s="268"/>
      <c r="H23" s="268"/>
      <c r="I23" s="268"/>
      <c r="J23" s="268"/>
      <c r="K23" s="268"/>
    </row>
    <row r="24" spans="1:11" ht="17.25" customHeight="1" x14ac:dyDescent="0.2">
      <c r="A24" s="268" t="s">
        <v>136</v>
      </c>
      <c r="B24" s="268"/>
      <c r="C24" s="268"/>
      <c r="D24" s="268"/>
      <c r="E24" s="268"/>
      <c r="F24" s="268"/>
      <c r="G24" s="268"/>
      <c r="H24" s="268"/>
      <c r="I24" s="268"/>
      <c r="J24" s="268"/>
      <c r="K24" s="268"/>
    </row>
    <row r="25" spans="1:11" ht="16.5" customHeight="1" x14ac:dyDescent="0.2">
      <c r="A25" s="304" t="s">
        <v>127</v>
      </c>
      <c r="B25" s="305"/>
      <c r="C25" s="305"/>
      <c r="D25" s="305"/>
      <c r="E25" s="305"/>
      <c r="F25" s="305"/>
      <c r="G25" s="305"/>
      <c r="H25" s="305"/>
      <c r="I25" s="305"/>
      <c r="J25" s="305"/>
      <c r="K25" s="305"/>
    </row>
    <row r="26" spans="1:11" ht="17.25" customHeight="1" x14ac:dyDescent="0.2">
      <c r="A26" s="268" t="s">
        <v>187</v>
      </c>
      <c r="B26" s="268"/>
      <c r="C26" s="268"/>
      <c r="D26" s="40"/>
      <c r="E26" s="268"/>
      <c r="F26" s="268"/>
      <c r="G26" s="268"/>
      <c r="H26" s="268"/>
      <c r="I26" s="268"/>
      <c r="J26" s="268"/>
      <c r="K26" s="268"/>
    </row>
    <row r="27" spans="1:11" ht="17.25" customHeight="1" x14ac:dyDescent="0.2">
      <c r="A27" s="268" t="s">
        <v>128</v>
      </c>
      <c r="B27" s="268"/>
      <c r="C27" s="268"/>
      <c r="D27" s="268"/>
      <c r="E27" s="268"/>
      <c r="F27" s="268"/>
      <c r="G27" s="268"/>
      <c r="H27" s="268"/>
      <c r="I27" s="268"/>
      <c r="J27" s="268"/>
      <c r="K27" s="268"/>
    </row>
    <row r="28" spans="1:11" ht="15.75" customHeight="1" x14ac:dyDescent="0.2"/>
    <row r="29" spans="1:11" ht="7.5" customHeight="1" x14ac:dyDescent="0.2">
      <c r="A29" s="143"/>
      <c r="B29" s="143"/>
      <c r="C29" s="143"/>
      <c r="D29" s="143"/>
      <c r="E29" s="143"/>
      <c r="F29" s="143"/>
      <c r="G29" s="143"/>
      <c r="H29" s="143"/>
      <c r="I29" s="143"/>
      <c r="J29" s="143"/>
      <c r="K29" s="143"/>
    </row>
    <row r="30" spans="1:11" x14ac:dyDescent="0.2">
      <c r="A30" s="79" t="s">
        <v>137</v>
      </c>
    </row>
    <row r="31" spans="1:11" x14ac:dyDescent="0.2">
      <c r="B31" s="79" t="s">
        <v>130</v>
      </c>
    </row>
    <row r="32" spans="1:11" x14ac:dyDescent="0.2">
      <c r="B32" s="79" t="s">
        <v>188</v>
      </c>
    </row>
    <row r="34" spans="1:11" ht="15" customHeight="1" x14ac:dyDescent="0.2">
      <c r="A34" s="80" t="s">
        <v>216</v>
      </c>
      <c r="B34" s="144"/>
      <c r="C34" s="80"/>
      <c r="D34" s="80"/>
      <c r="E34" s="80"/>
      <c r="F34" s="80"/>
      <c r="G34" s="80"/>
      <c r="H34" s="80"/>
      <c r="I34" s="80"/>
      <c r="J34" s="80"/>
      <c r="K34" s="80"/>
    </row>
    <row r="35" spans="1:11" ht="0.75" customHeight="1" x14ac:dyDescent="0.2">
      <c r="A35" s="291"/>
      <c r="B35" s="292"/>
      <c r="C35" s="291"/>
      <c r="D35" s="291"/>
      <c r="E35" s="291"/>
      <c r="F35" s="291"/>
      <c r="G35" s="291"/>
      <c r="H35" s="291"/>
      <c r="I35" s="291"/>
      <c r="J35" s="291"/>
      <c r="K35" s="291"/>
    </row>
    <row r="36" spans="1:11" ht="55.5" customHeight="1" x14ac:dyDescent="0.2">
      <c r="A36" s="302" t="s">
        <v>253</v>
      </c>
      <c r="B36" s="302"/>
      <c r="C36" s="302"/>
      <c r="D36" s="302"/>
      <c r="E36" s="302"/>
      <c r="F36" s="302"/>
      <c r="G36" s="302"/>
      <c r="H36" s="302"/>
      <c r="I36" s="302"/>
      <c r="J36" s="302"/>
      <c r="K36" s="302"/>
    </row>
    <row r="37" spans="1:11" ht="55.5" customHeight="1" x14ac:dyDescent="0.2">
      <c r="A37" s="306" t="s">
        <v>265</v>
      </c>
      <c r="B37" s="307"/>
      <c r="C37" s="307"/>
      <c r="D37" s="307"/>
      <c r="E37" s="307"/>
      <c r="F37" s="307"/>
      <c r="G37" s="307"/>
      <c r="H37" s="307"/>
      <c r="I37" s="307"/>
      <c r="J37" s="307"/>
      <c r="K37" s="307"/>
    </row>
    <row r="38" spans="1:11" ht="60" customHeight="1" x14ac:dyDescent="0.2">
      <c r="A38" s="302" t="s">
        <v>252</v>
      </c>
      <c r="B38" s="302"/>
      <c r="C38" s="302"/>
      <c r="D38" s="302"/>
      <c r="E38" s="302"/>
      <c r="F38" s="302"/>
      <c r="G38" s="302"/>
      <c r="H38" s="302"/>
      <c r="I38" s="302"/>
      <c r="J38" s="302"/>
      <c r="K38" s="302"/>
    </row>
    <row r="39" spans="1:11" ht="48.75" customHeight="1" x14ac:dyDescent="0.2">
      <c r="A39" s="302" t="s">
        <v>254</v>
      </c>
      <c r="B39" s="302"/>
      <c r="C39" s="302"/>
      <c r="D39" s="302"/>
      <c r="E39" s="302"/>
      <c r="F39" s="302"/>
      <c r="G39" s="302"/>
      <c r="H39" s="302"/>
      <c r="I39" s="302"/>
      <c r="J39" s="302"/>
      <c r="K39" s="302"/>
    </row>
  </sheetData>
  <sheetProtection password="AA36" sheet="1" objects="1" scenarios="1" selectLockedCells="1"/>
  <mergeCells count="12">
    <mergeCell ref="A39:K39"/>
    <mergeCell ref="A36:K36"/>
    <mergeCell ref="A38:K38"/>
    <mergeCell ref="A5:K5"/>
    <mergeCell ref="A25:K25"/>
    <mergeCell ref="A37:K37"/>
    <mergeCell ref="A3:K3"/>
    <mergeCell ref="A1:F1"/>
    <mergeCell ref="G1:H1"/>
    <mergeCell ref="I1:J1"/>
    <mergeCell ref="B2:C2"/>
    <mergeCell ref="D2:H2"/>
  </mergeCells>
  <conditionalFormatting sqref="G1:K1">
    <cfRule type="cellIs" dxfId="9" priority="1" operator="equal">
      <formula>0</formula>
    </cfRule>
  </conditionalFormatting>
  <printOptions horizontalCentered="1"/>
  <pageMargins left="0" right="0" top="0" bottom="0" header="0" footer="0"/>
  <pageSetup scale="90" orientation="portrait" horizontalDpi="4294967294" verticalDpi="4294967294"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1"/>
  <sheetViews>
    <sheetView showGridLines="0" zoomScale="90" zoomScaleNormal="90" workbookViewId="0">
      <selection activeCell="S28" sqref="S28"/>
    </sheetView>
  </sheetViews>
  <sheetFormatPr defaultColWidth="9.28515625" defaultRowHeight="15" x14ac:dyDescent="0.2"/>
  <cols>
    <col min="1" max="1" width="7.7109375" style="82" customWidth="1"/>
    <col min="2" max="8" width="9.28515625" style="82"/>
    <col min="9" max="9" width="9.7109375" style="82" customWidth="1"/>
    <col min="10" max="10" width="14.28515625" style="82" customWidth="1"/>
    <col min="11" max="16384" width="9.28515625" style="82"/>
  </cols>
  <sheetData>
    <row r="1" spans="1:10" ht="15.75" thickBot="1" x14ac:dyDescent="0.25">
      <c r="A1" s="81"/>
    </row>
    <row r="2" spans="1:10" ht="15.75" thickBot="1" x14ac:dyDescent="0.25">
      <c r="A2" s="82" t="s">
        <v>27</v>
      </c>
      <c r="C2" s="572">
        <f>'Check Request'!$B$6</f>
        <v>0</v>
      </c>
      <c r="D2" s="573"/>
      <c r="E2" s="572">
        <f>'Check Request'!$D$6</f>
        <v>0</v>
      </c>
      <c r="F2" s="573"/>
      <c r="G2" s="83"/>
    </row>
    <row r="3" spans="1:10" ht="15.75" thickBot="1" x14ac:dyDescent="0.25">
      <c r="C3" s="574"/>
      <c r="D3" s="574"/>
      <c r="E3" s="574"/>
      <c r="F3" s="574"/>
    </row>
    <row r="4" spans="1:10" ht="15.75" thickBot="1" x14ac:dyDescent="0.25">
      <c r="A4" s="82" t="s">
        <v>17</v>
      </c>
      <c r="B4" s="572">
        <f>'Check Request'!H6</f>
        <v>0</v>
      </c>
      <c r="C4" s="573"/>
    </row>
    <row r="5" spans="1:10" ht="108" customHeight="1" x14ac:dyDescent="0.2">
      <c r="A5" s="580" t="s">
        <v>139</v>
      </c>
      <c r="B5" s="581"/>
      <c r="C5" s="581"/>
      <c r="D5" s="581"/>
      <c r="E5" s="581"/>
      <c r="F5" s="581"/>
      <c r="G5" s="581"/>
      <c r="H5" s="581"/>
      <c r="I5" s="581"/>
      <c r="J5" s="581"/>
    </row>
    <row r="7" spans="1:10" ht="43.5" customHeight="1" x14ac:dyDescent="0.2">
      <c r="A7" s="578" t="s">
        <v>256</v>
      </c>
      <c r="B7" s="579"/>
      <c r="C7" s="579"/>
      <c r="D7" s="579"/>
      <c r="E7" s="579"/>
      <c r="F7" s="579"/>
      <c r="G7" s="579"/>
      <c r="H7" s="579"/>
      <c r="I7" s="579"/>
      <c r="J7" s="579"/>
    </row>
    <row r="9" spans="1:10" ht="12.75" customHeight="1" x14ac:dyDescent="0.2">
      <c r="A9" s="575" t="s">
        <v>233</v>
      </c>
      <c r="B9" s="575"/>
      <c r="C9" s="575"/>
      <c r="D9" s="575"/>
      <c r="E9" s="575"/>
      <c r="F9" s="575"/>
      <c r="G9" s="575"/>
      <c r="H9" s="575"/>
      <c r="I9" s="575"/>
      <c r="J9" s="575"/>
    </row>
    <row r="10" spans="1:10" ht="24.75" customHeight="1" x14ac:dyDescent="0.2">
      <c r="A10" s="113"/>
      <c r="B10" s="113"/>
      <c r="C10" s="113"/>
      <c r="D10" s="113"/>
      <c r="E10" s="113"/>
      <c r="F10" s="113"/>
      <c r="G10" s="113"/>
      <c r="H10" s="113"/>
      <c r="I10" s="113"/>
      <c r="J10" s="113"/>
    </row>
    <row r="11" spans="1:10" x14ac:dyDescent="0.2">
      <c r="A11" s="576" t="s">
        <v>229</v>
      </c>
      <c r="B11" s="576"/>
      <c r="C11" s="577"/>
      <c r="D11" s="577"/>
      <c r="E11" s="577"/>
      <c r="F11" s="577"/>
      <c r="G11" s="577"/>
      <c r="H11" s="577"/>
      <c r="I11" s="577"/>
      <c r="J11" s="577"/>
    </row>
    <row r="12" spans="1:10" x14ac:dyDescent="0.2">
      <c r="A12" s="316" t="s">
        <v>228</v>
      </c>
      <c r="B12" s="316"/>
      <c r="C12" s="316"/>
      <c r="D12" s="316"/>
      <c r="E12" s="316"/>
      <c r="F12" s="316"/>
      <c r="G12" s="316"/>
      <c r="H12" s="316"/>
      <c r="I12" s="316"/>
      <c r="J12" s="316"/>
    </row>
    <row r="13" spans="1:10" x14ac:dyDescent="0.2">
      <c r="A13" s="86"/>
      <c r="B13" s="86"/>
      <c r="C13" s="86"/>
      <c r="D13" s="86"/>
      <c r="E13" s="86"/>
      <c r="F13" s="86"/>
      <c r="G13" s="86"/>
      <c r="H13" s="86"/>
      <c r="I13" s="86"/>
      <c r="J13" s="86"/>
    </row>
    <row r="14" spans="1:10" x14ac:dyDescent="0.2">
      <c r="A14" s="576" t="s">
        <v>227</v>
      </c>
      <c r="B14" s="576"/>
      <c r="C14" s="577"/>
      <c r="D14" s="577"/>
      <c r="E14" s="577"/>
      <c r="F14" s="577"/>
      <c r="G14" s="577"/>
      <c r="H14" s="577"/>
      <c r="I14" s="577"/>
      <c r="J14" s="577"/>
    </row>
    <row r="15" spans="1:10" x14ac:dyDescent="0.2">
      <c r="A15" s="316" t="s">
        <v>230</v>
      </c>
      <c r="B15" s="316"/>
      <c r="C15" s="316"/>
      <c r="D15" s="316"/>
      <c r="E15" s="316"/>
      <c r="F15" s="316"/>
      <c r="G15" s="316"/>
      <c r="H15" s="316"/>
      <c r="I15" s="316"/>
      <c r="J15" s="316"/>
    </row>
    <row r="17" spans="1:10" x14ac:dyDescent="0.2">
      <c r="A17" s="576" t="s">
        <v>225</v>
      </c>
      <c r="B17" s="576"/>
      <c r="C17" s="577"/>
      <c r="D17" s="577"/>
      <c r="E17" s="577"/>
      <c r="F17" s="577"/>
      <c r="G17" s="577"/>
      <c r="H17" s="577"/>
      <c r="I17" s="577"/>
      <c r="J17" s="577"/>
    </row>
    <row r="18" spans="1:10" x14ac:dyDescent="0.2">
      <c r="A18" s="316" t="s">
        <v>231</v>
      </c>
      <c r="B18" s="316"/>
      <c r="C18" s="316"/>
      <c r="D18" s="316"/>
      <c r="E18" s="316"/>
      <c r="F18" s="316"/>
      <c r="G18" s="316"/>
      <c r="H18" s="316"/>
      <c r="I18" s="316"/>
      <c r="J18" s="316"/>
    </row>
    <row r="19" spans="1:10" x14ac:dyDescent="0.2">
      <c r="C19" s="109"/>
    </row>
    <row r="20" spans="1:10" x14ac:dyDescent="0.2">
      <c r="A20" s="576" t="s">
        <v>226</v>
      </c>
      <c r="B20" s="576"/>
      <c r="C20" s="577"/>
      <c r="D20" s="577"/>
      <c r="E20" s="577"/>
      <c r="F20" s="577"/>
      <c r="G20" s="577"/>
      <c r="H20" s="577"/>
      <c r="I20" s="577"/>
      <c r="J20" s="577"/>
    </row>
    <row r="21" spans="1:10" x14ac:dyDescent="0.2">
      <c r="A21" s="316" t="s">
        <v>232</v>
      </c>
      <c r="B21" s="316"/>
      <c r="C21" s="316"/>
      <c r="D21" s="316"/>
      <c r="E21" s="316"/>
      <c r="F21" s="316"/>
      <c r="G21" s="316"/>
      <c r="H21" s="316"/>
      <c r="I21" s="316"/>
      <c r="J21" s="316"/>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20:J20"/>
    <mergeCell ref="A21:J21"/>
    <mergeCell ref="B4:C4"/>
    <mergeCell ref="A7:J7"/>
    <mergeCell ref="A5:J5"/>
    <mergeCell ref="A18:J18"/>
    <mergeCell ref="C2:D2"/>
    <mergeCell ref="E2:F2"/>
    <mergeCell ref="C3:F3"/>
    <mergeCell ref="A9:J9"/>
    <mergeCell ref="A17:J17"/>
    <mergeCell ref="A11:J11"/>
    <mergeCell ref="A12:J12"/>
    <mergeCell ref="A14:J14"/>
    <mergeCell ref="A15:J15"/>
  </mergeCells>
  <phoneticPr fontId="4" type="noConversion"/>
  <conditionalFormatting sqref="B4:C4 C2:F2">
    <cfRule type="cellIs" dxfId="0" priority="1" operator="equal">
      <formula>0</formula>
    </cfRule>
  </conditionalFormatting>
  <pageMargins left="0" right="0" top="0.75" bottom="0" header="0.25" footer="0"/>
  <pageSetup orientation="portrait" horizontalDpi="4294967294" verticalDpi="4294967294"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A40" sqref="A40"/>
    </sheetView>
  </sheetViews>
  <sheetFormatPr defaultColWidth="9.28515625" defaultRowHeight="14.25" x14ac:dyDescent="0.2"/>
  <cols>
    <col min="1" max="1" width="21.28515625" style="233" customWidth="1"/>
    <col min="2" max="5" width="11.5703125" style="233" bestFit="1" customWidth="1"/>
    <col min="6" max="6" width="12.7109375" style="233" bestFit="1" customWidth="1"/>
    <col min="7" max="9" width="11.5703125" style="233" bestFit="1" customWidth="1"/>
    <col min="10" max="11" width="13.140625" style="233" bestFit="1" customWidth="1"/>
    <col min="12" max="16384" width="9.28515625" style="233"/>
  </cols>
  <sheetData>
    <row r="1" spans="1:11" s="228" customFormat="1" ht="25.15" customHeight="1" x14ac:dyDescent="0.25">
      <c r="A1" s="227" t="s">
        <v>35</v>
      </c>
      <c r="B1" s="227" t="s">
        <v>36</v>
      </c>
      <c r="C1" s="227" t="s">
        <v>37</v>
      </c>
      <c r="D1" s="227" t="s">
        <v>38</v>
      </c>
      <c r="E1" s="227" t="s">
        <v>39</v>
      </c>
      <c r="F1" s="227" t="s">
        <v>40</v>
      </c>
      <c r="G1" s="227" t="s">
        <v>41</v>
      </c>
      <c r="H1" s="227" t="s">
        <v>42</v>
      </c>
      <c r="I1" s="227" t="s">
        <v>43</v>
      </c>
      <c r="J1" s="227" t="s">
        <v>103</v>
      </c>
      <c r="K1" s="227" t="s">
        <v>104</v>
      </c>
    </row>
    <row r="2" spans="1:11" s="231" customFormat="1" ht="18.75" customHeight="1" x14ac:dyDescent="0.25">
      <c r="A2" s="229" t="s">
        <v>185</v>
      </c>
      <c r="B2" s="230">
        <v>52150</v>
      </c>
      <c r="C2" s="230">
        <v>59600</v>
      </c>
      <c r="D2" s="230">
        <v>67050</v>
      </c>
      <c r="E2" s="230">
        <v>74500</v>
      </c>
      <c r="F2" s="230">
        <v>80450</v>
      </c>
      <c r="G2" s="230">
        <v>86400</v>
      </c>
      <c r="H2" s="230">
        <v>92400</v>
      </c>
      <c r="I2" s="230">
        <v>98350</v>
      </c>
      <c r="J2" s="230">
        <v>104300</v>
      </c>
      <c r="K2" s="230">
        <v>110250</v>
      </c>
    </row>
    <row r="3" spans="1:11" s="231" customFormat="1" ht="18.75" customHeight="1" x14ac:dyDescent="0.25">
      <c r="A3" s="229" t="s">
        <v>50</v>
      </c>
      <c r="B3" s="230">
        <v>26100</v>
      </c>
      <c r="C3" s="230">
        <v>29800</v>
      </c>
      <c r="D3" s="230">
        <v>33550</v>
      </c>
      <c r="E3" s="230">
        <v>37250</v>
      </c>
      <c r="F3" s="230">
        <v>40250</v>
      </c>
      <c r="G3" s="230">
        <v>43200</v>
      </c>
      <c r="H3" s="230">
        <v>46200</v>
      </c>
      <c r="I3" s="230">
        <v>49150</v>
      </c>
      <c r="J3" s="230">
        <v>52150</v>
      </c>
      <c r="K3" s="230">
        <v>55150</v>
      </c>
    </row>
    <row r="4" spans="1:11" ht="18.75" customHeight="1" x14ac:dyDescent="0.2">
      <c r="A4" s="232" t="s">
        <v>49</v>
      </c>
      <c r="B4" s="230">
        <v>15650</v>
      </c>
      <c r="C4" s="230">
        <v>17900</v>
      </c>
      <c r="D4" s="230">
        <v>20100</v>
      </c>
      <c r="E4" s="230">
        <v>22350</v>
      </c>
      <c r="F4" s="230">
        <v>24150</v>
      </c>
      <c r="G4" s="230">
        <v>25950</v>
      </c>
      <c r="H4" s="230">
        <v>27700</v>
      </c>
      <c r="I4" s="230">
        <v>29500</v>
      </c>
      <c r="J4" s="230">
        <v>31300</v>
      </c>
      <c r="K4" s="230">
        <v>33100</v>
      </c>
    </row>
    <row r="5" spans="1:11" ht="18.75" customHeight="1" x14ac:dyDescent="0.25">
      <c r="A5" s="244" t="s">
        <v>209</v>
      </c>
      <c r="B5" s="236">
        <v>18250</v>
      </c>
      <c r="C5" s="236">
        <v>20900</v>
      </c>
      <c r="D5" s="236">
        <v>23500</v>
      </c>
      <c r="E5" s="236">
        <v>26100</v>
      </c>
      <c r="F5" s="236">
        <v>28200</v>
      </c>
      <c r="G5" s="236">
        <v>30300</v>
      </c>
      <c r="H5" s="236">
        <v>32350</v>
      </c>
      <c r="I5" s="236">
        <v>34450</v>
      </c>
      <c r="J5" s="236">
        <v>36550</v>
      </c>
      <c r="K5" s="236">
        <v>38650</v>
      </c>
    </row>
    <row r="6" spans="1:11" ht="25.15" customHeight="1" x14ac:dyDescent="0.2">
      <c r="B6" s="234"/>
      <c r="C6" s="235">
        <v>-3450</v>
      </c>
      <c r="D6" s="235">
        <v>-3500</v>
      </c>
      <c r="E6" s="235">
        <v>-3450</v>
      </c>
      <c r="F6" s="235">
        <v>-2800</v>
      </c>
      <c r="G6" s="235">
        <v>-2800</v>
      </c>
      <c r="H6" s="235">
        <v>-2800</v>
      </c>
      <c r="I6" s="235">
        <v>-2750</v>
      </c>
      <c r="J6" s="235">
        <v>-3800</v>
      </c>
      <c r="K6" s="235">
        <v>-1750</v>
      </c>
    </row>
    <row r="7" spans="1:11" ht="25.15" customHeight="1" x14ac:dyDescent="0.25">
      <c r="A7" s="242" t="s">
        <v>186</v>
      </c>
      <c r="B7" s="243">
        <v>52150</v>
      </c>
      <c r="C7" s="243">
        <v>59600</v>
      </c>
      <c r="D7" s="243">
        <v>67050</v>
      </c>
      <c r="E7" s="243">
        <v>74500</v>
      </c>
      <c r="F7" s="243">
        <v>80450</v>
      </c>
      <c r="G7" s="243">
        <v>86400</v>
      </c>
      <c r="H7" s="243">
        <v>92400</v>
      </c>
      <c r="I7" s="243">
        <v>98350</v>
      </c>
      <c r="J7" s="243">
        <v>104300</v>
      </c>
      <c r="K7" s="243">
        <v>110250</v>
      </c>
    </row>
    <row r="8" spans="1:11" x14ac:dyDescent="0.2">
      <c r="B8" s="234"/>
      <c r="C8" s="235">
        <v>-6900</v>
      </c>
      <c r="D8" s="235">
        <v>-7000</v>
      </c>
      <c r="E8" s="235">
        <v>-6900</v>
      </c>
      <c r="F8" s="235">
        <v>-5600</v>
      </c>
      <c r="G8" s="235">
        <v>-5600</v>
      </c>
      <c r="H8" s="235">
        <v>-5600</v>
      </c>
      <c r="I8" s="235">
        <v>-5500</v>
      </c>
      <c r="J8" s="235">
        <v>-7600</v>
      </c>
      <c r="K8" s="235">
        <v>-3500</v>
      </c>
    </row>
    <row r="9" spans="1:11" x14ac:dyDescent="0.2">
      <c r="B9" s="234"/>
      <c r="C9" s="234"/>
      <c r="D9" s="234"/>
      <c r="E9" s="234"/>
      <c r="F9" s="234"/>
      <c r="G9" s="234"/>
    </row>
    <row r="10" spans="1:11" x14ac:dyDescent="0.2">
      <c r="B10" s="234"/>
      <c r="C10" s="234"/>
      <c r="D10" s="234"/>
      <c r="E10" s="234"/>
      <c r="F10" s="234"/>
      <c r="G10" s="234"/>
      <c r="H10" s="234"/>
      <c r="I10" s="234"/>
      <c r="J10" s="234"/>
      <c r="K10" s="234"/>
    </row>
    <row r="11" spans="1:11" hidden="1" x14ac:dyDescent="0.2">
      <c r="A11" s="245" t="s">
        <v>117</v>
      </c>
      <c r="B11" s="246">
        <f t="shared" ref="B11:K11" si="0">SUM(B5)/12</f>
        <v>1520.8333333333333</v>
      </c>
      <c r="C11" s="246">
        <f t="shared" si="0"/>
        <v>1741.6666666666667</v>
      </c>
      <c r="D11" s="246">
        <f t="shared" si="0"/>
        <v>1958.3333333333333</v>
      </c>
      <c r="E11" s="246">
        <f t="shared" si="0"/>
        <v>2175</v>
      </c>
      <c r="F11" s="246">
        <f t="shared" si="0"/>
        <v>2350</v>
      </c>
      <c r="G11" s="246">
        <f t="shared" si="0"/>
        <v>2525</v>
      </c>
      <c r="H11" s="246">
        <f t="shared" si="0"/>
        <v>2695.8333333333335</v>
      </c>
      <c r="I11" s="246">
        <f t="shared" si="0"/>
        <v>2870.8333333333335</v>
      </c>
      <c r="J11" s="246">
        <f t="shared" si="0"/>
        <v>3045.8333333333335</v>
      </c>
      <c r="K11" s="246">
        <f t="shared" si="0"/>
        <v>3220.8333333333335</v>
      </c>
    </row>
    <row r="12" spans="1:11" hidden="1" x14ac:dyDescent="0.2">
      <c r="A12" s="237" t="s">
        <v>118</v>
      </c>
      <c r="B12" s="238">
        <f t="shared" ref="B12:K12" si="1">B11*12</f>
        <v>18250</v>
      </c>
      <c r="C12" s="238">
        <f t="shared" si="1"/>
        <v>20900</v>
      </c>
      <c r="D12" s="238">
        <f t="shared" si="1"/>
        <v>23500</v>
      </c>
      <c r="E12" s="238">
        <f t="shared" si="1"/>
        <v>26100</v>
      </c>
      <c r="F12" s="238">
        <f t="shared" si="1"/>
        <v>28200</v>
      </c>
      <c r="G12" s="238">
        <f t="shared" si="1"/>
        <v>30300</v>
      </c>
      <c r="H12" s="238">
        <f t="shared" si="1"/>
        <v>32350</v>
      </c>
      <c r="I12" s="238">
        <f t="shared" si="1"/>
        <v>34450</v>
      </c>
      <c r="J12" s="238">
        <f t="shared" si="1"/>
        <v>36550</v>
      </c>
      <c r="K12" s="238">
        <f t="shared" si="1"/>
        <v>38650</v>
      </c>
    </row>
    <row r="13" spans="1:11" hidden="1" x14ac:dyDescent="0.2">
      <c r="A13" s="237" t="s">
        <v>119</v>
      </c>
      <c r="B13" s="238">
        <f t="shared" ref="B13:K13" si="2">B7*0.65</f>
        <v>33897.5</v>
      </c>
      <c r="C13" s="238">
        <f t="shared" si="2"/>
        <v>38740</v>
      </c>
      <c r="D13" s="238">
        <f t="shared" si="2"/>
        <v>43582.5</v>
      </c>
      <c r="E13" s="238">
        <f t="shared" si="2"/>
        <v>48425</v>
      </c>
      <c r="F13" s="238">
        <f t="shared" si="2"/>
        <v>52292.5</v>
      </c>
      <c r="G13" s="238">
        <f t="shared" si="2"/>
        <v>56160</v>
      </c>
      <c r="H13" s="238">
        <f t="shared" si="2"/>
        <v>60060</v>
      </c>
      <c r="I13" s="238">
        <f t="shared" si="2"/>
        <v>63927.5</v>
      </c>
      <c r="J13" s="238">
        <f t="shared" si="2"/>
        <v>67795</v>
      </c>
      <c r="K13" s="238">
        <f t="shared" si="2"/>
        <v>71662.5</v>
      </c>
    </row>
    <row r="14" spans="1:11" hidden="1" x14ac:dyDescent="0.2">
      <c r="A14" s="239">
        <f>100/35</f>
        <v>2.8571428571428572</v>
      </c>
      <c r="B14" s="238">
        <f>SUM(B12:B13)</f>
        <v>52147.5</v>
      </c>
      <c r="C14" s="238">
        <f t="shared" ref="C14:E14" si="3">SUM(C12:C13)</f>
        <v>59640</v>
      </c>
      <c r="D14" s="238">
        <f t="shared" si="3"/>
        <v>67082.5</v>
      </c>
      <c r="E14" s="238">
        <f t="shared" si="3"/>
        <v>74525</v>
      </c>
      <c r="F14" s="238">
        <f t="shared" ref="F14:K14" si="4">F12*$A$14</f>
        <v>80571.42857142858</v>
      </c>
      <c r="G14" s="238">
        <f t="shared" si="4"/>
        <v>86571.42857142858</v>
      </c>
      <c r="H14" s="238">
        <f t="shared" si="4"/>
        <v>92428.571428571435</v>
      </c>
      <c r="I14" s="238">
        <f t="shared" si="4"/>
        <v>98428.571428571435</v>
      </c>
      <c r="J14" s="238">
        <f t="shared" si="4"/>
        <v>104428.57142857143</v>
      </c>
      <c r="K14" s="238">
        <f t="shared" si="4"/>
        <v>110428.57142857143</v>
      </c>
    </row>
    <row r="15" spans="1:11" hidden="1" x14ac:dyDescent="0.2">
      <c r="A15" s="237"/>
      <c r="B15" s="238">
        <f>B14*0.35</f>
        <v>18251.625</v>
      </c>
      <c r="C15" s="238">
        <f t="shared" ref="C15:K15" si="5">C14*0.35</f>
        <v>20874</v>
      </c>
      <c r="D15" s="238">
        <f t="shared" si="5"/>
        <v>23478.875</v>
      </c>
      <c r="E15" s="238">
        <f t="shared" si="5"/>
        <v>26083.75</v>
      </c>
      <c r="F15" s="238">
        <f t="shared" si="5"/>
        <v>28200</v>
      </c>
      <c r="G15" s="238">
        <f t="shared" si="5"/>
        <v>30300</v>
      </c>
      <c r="H15" s="238">
        <f t="shared" si="5"/>
        <v>32350</v>
      </c>
      <c r="I15" s="238">
        <f t="shared" si="5"/>
        <v>34450</v>
      </c>
      <c r="J15" s="238">
        <f t="shared" si="5"/>
        <v>36550</v>
      </c>
      <c r="K15" s="238">
        <f t="shared" si="5"/>
        <v>38650</v>
      </c>
    </row>
    <row r="16" spans="1:11" hidden="1" x14ac:dyDescent="0.2">
      <c r="A16" s="237"/>
      <c r="B16" s="238">
        <f>B12-B15</f>
        <v>-1.625</v>
      </c>
      <c r="C16" s="238">
        <f t="shared" ref="C16:K16" si="6">C12-C15</f>
        <v>26</v>
      </c>
      <c r="D16" s="238">
        <f t="shared" si="6"/>
        <v>21.125</v>
      </c>
      <c r="E16" s="238">
        <f t="shared" si="6"/>
        <v>16.25</v>
      </c>
      <c r="F16" s="238">
        <f t="shared" si="6"/>
        <v>0</v>
      </c>
      <c r="G16" s="238">
        <f t="shared" si="6"/>
        <v>0</v>
      </c>
      <c r="H16" s="238">
        <f t="shared" si="6"/>
        <v>0</v>
      </c>
      <c r="I16" s="238">
        <f t="shared" si="6"/>
        <v>0</v>
      </c>
      <c r="J16" s="238">
        <f t="shared" si="6"/>
        <v>0</v>
      </c>
      <c r="K16" s="238">
        <f t="shared" si="6"/>
        <v>0</v>
      </c>
    </row>
    <row r="17" spans="1:11" hidden="1" x14ac:dyDescent="0.2">
      <c r="A17" s="237"/>
      <c r="B17" s="238"/>
      <c r="C17" s="238"/>
      <c r="D17" s="238"/>
      <c r="E17" s="238"/>
      <c r="F17" s="238"/>
      <c r="G17" s="238"/>
      <c r="H17" s="238"/>
      <c r="I17" s="238"/>
      <c r="J17" s="238"/>
      <c r="K17" s="238"/>
    </row>
    <row r="18" spans="1:11" x14ac:dyDescent="0.2">
      <c r="B18" s="240"/>
      <c r="C18" s="240"/>
      <c r="D18" s="240"/>
      <c r="E18" s="240"/>
      <c r="F18" s="240"/>
      <c r="G18" s="240"/>
      <c r="H18" s="240"/>
      <c r="I18" s="240"/>
      <c r="J18" s="240"/>
      <c r="K18" s="240"/>
    </row>
    <row r="19" spans="1:11" x14ac:dyDescent="0.2">
      <c r="B19" s="241"/>
      <c r="C19" s="241"/>
      <c r="D19" s="241"/>
      <c r="E19" s="241"/>
      <c r="F19" s="241"/>
      <c r="G19" s="241"/>
      <c r="H19" s="241"/>
      <c r="I19" s="241"/>
      <c r="J19" s="241"/>
      <c r="K19" s="241"/>
    </row>
    <row r="20" spans="1:11" x14ac:dyDescent="0.2">
      <c r="B20" s="241"/>
      <c r="C20" s="241"/>
      <c r="D20" s="241"/>
      <c r="E20" s="241"/>
      <c r="F20" s="241"/>
      <c r="G20" s="241"/>
      <c r="H20" s="241"/>
      <c r="I20" s="241"/>
      <c r="J20" s="241"/>
      <c r="K20" s="241"/>
    </row>
    <row r="21" spans="1:11" x14ac:dyDescent="0.2">
      <c r="B21" s="241"/>
      <c r="C21" s="241"/>
      <c r="D21" s="241"/>
      <c r="E21" s="241"/>
      <c r="F21" s="241"/>
      <c r="G21" s="241"/>
      <c r="H21" s="241"/>
      <c r="I21" s="241"/>
      <c r="J21" s="241"/>
      <c r="K21" s="241"/>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opLeftCell="A7" zoomScaleNormal="100" workbookViewId="0">
      <selection activeCell="A27" sqref="A27:K27"/>
    </sheetView>
  </sheetViews>
  <sheetFormatPr defaultColWidth="9.28515625" defaultRowHeight="14.25" x14ac:dyDescent="0.2"/>
  <cols>
    <col min="1" max="1" width="8.42578125" style="96" customWidth="1"/>
    <col min="2" max="2" width="10.28515625" style="96" customWidth="1"/>
    <col min="3" max="5" width="9.28515625" style="96"/>
    <col min="6" max="6" width="6.7109375" style="96" customWidth="1"/>
    <col min="7" max="7" width="9.28515625" style="96"/>
    <col min="8" max="8" width="10.140625" style="96" customWidth="1"/>
    <col min="9" max="9" width="9.28515625" style="96"/>
    <col min="10" max="10" width="6.28515625" style="96" customWidth="1"/>
    <col min="11" max="16384" width="9.28515625" style="96"/>
  </cols>
  <sheetData>
    <row r="1" spans="1:11" ht="15" x14ac:dyDescent="0.2">
      <c r="A1" s="310"/>
      <c r="B1" s="310"/>
      <c r="C1" s="310"/>
      <c r="D1" s="310"/>
      <c r="E1" s="311"/>
      <c r="F1" s="311"/>
      <c r="G1" s="312">
        <f>'Check Request'!$B$6</f>
        <v>0</v>
      </c>
      <c r="H1" s="313"/>
      <c r="I1" s="312">
        <f>'Check Request'!$D$6</f>
        <v>0</v>
      </c>
      <c r="J1" s="313"/>
      <c r="K1" s="226">
        <f>'Check Request'!$H$6</f>
        <v>0</v>
      </c>
    </row>
    <row r="2" spans="1:11" ht="15" customHeight="1" x14ac:dyDescent="0.2">
      <c r="A2" s="192"/>
      <c r="B2" s="314"/>
      <c r="C2" s="314"/>
      <c r="D2" s="314"/>
      <c r="E2" s="314"/>
      <c r="F2" s="314"/>
      <c r="G2" s="314"/>
      <c r="H2" s="314"/>
      <c r="I2" s="193"/>
      <c r="J2" s="193"/>
      <c r="K2" s="194"/>
    </row>
    <row r="3" spans="1:11" s="195" customFormat="1" ht="25.5" customHeight="1" x14ac:dyDescent="0.25">
      <c r="A3" s="315" t="s">
        <v>242</v>
      </c>
      <c r="B3" s="315"/>
      <c r="C3" s="315"/>
      <c r="D3" s="315"/>
      <c r="E3" s="315"/>
      <c r="F3" s="315"/>
      <c r="G3" s="315"/>
      <c r="H3" s="315"/>
      <c r="I3" s="315"/>
      <c r="J3" s="315"/>
      <c r="K3" s="315"/>
    </row>
    <row r="4" spans="1:11" s="195" customFormat="1" ht="25.5" customHeight="1" x14ac:dyDescent="0.25">
      <c r="A4" s="196"/>
      <c r="B4" s="196"/>
      <c r="C4" s="196"/>
      <c r="D4" s="197"/>
      <c r="E4" s="196"/>
      <c r="F4" s="198" t="s">
        <v>184</v>
      </c>
      <c r="G4" s="196"/>
      <c r="H4" s="196"/>
      <c r="I4" s="196"/>
      <c r="J4" s="196"/>
      <c r="K4" s="196"/>
    </row>
    <row r="5" spans="1:11" s="199" customFormat="1" ht="54.75" customHeight="1" x14ac:dyDescent="0.25">
      <c r="A5" s="308"/>
      <c r="B5" s="308"/>
      <c r="C5" s="308"/>
      <c r="D5" s="308"/>
      <c r="E5" s="308"/>
      <c r="F5" s="308"/>
      <c r="G5" s="308"/>
      <c r="H5" s="308"/>
      <c r="I5" s="308"/>
      <c r="J5" s="308"/>
      <c r="K5" s="308"/>
    </row>
    <row r="6" spans="1:11" ht="17.25" customHeight="1" x14ac:dyDescent="0.2">
      <c r="A6" s="200" t="s">
        <v>120</v>
      </c>
      <c r="B6" s="200"/>
      <c r="C6" s="200"/>
      <c r="D6" s="200"/>
      <c r="E6" s="200"/>
      <c r="F6" s="200"/>
      <c r="G6" s="200"/>
      <c r="H6" s="200"/>
      <c r="I6" s="200"/>
      <c r="J6" s="200"/>
      <c r="K6" s="200"/>
    </row>
    <row r="7" spans="1:11" ht="17.25" customHeight="1" x14ac:dyDescent="0.2">
      <c r="A7" s="200" t="s">
        <v>251</v>
      </c>
      <c r="B7" s="200"/>
      <c r="C7" s="200"/>
      <c r="D7" s="200"/>
      <c r="E7" s="200"/>
      <c r="F7" s="200"/>
      <c r="G7" s="200"/>
      <c r="H7" s="200"/>
      <c r="I7" s="200"/>
      <c r="J7" s="200"/>
    </row>
    <row r="8" spans="1:11" s="79" customFormat="1" ht="17.25" customHeight="1" x14ac:dyDescent="0.2">
      <c r="A8" s="55" t="s">
        <v>211</v>
      </c>
      <c r="B8" s="55"/>
      <c r="C8" s="55"/>
      <c r="D8" s="55"/>
      <c r="E8" s="55"/>
      <c r="F8" s="55"/>
      <c r="G8" s="55"/>
      <c r="H8" s="55"/>
      <c r="I8" s="55"/>
      <c r="J8" s="55"/>
    </row>
    <row r="9" spans="1:11" s="79" customFormat="1" ht="17.25" customHeight="1" x14ac:dyDescent="0.2">
      <c r="A9" s="55"/>
      <c r="B9" s="130" t="s">
        <v>109</v>
      </c>
      <c r="C9" s="55"/>
      <c r="D9" s="55"/>
      <c r="E9" s="55"/>
      <c r="F9" s="55"/>
      <c r="G9" s="55"/>
      <c r="H9" s="55"/>
      <c r="I9" s="55"/>
      <c r="J9" s="55"/>
      <c r="K9" s="55"/>
    </row>
    <row r="10" spans="1:11" s="79" customFormat="1" ht="17.25" customHeight="1" x14ac:dyDescent="0.2">
      <c r="A10" s="55"/>
      <c r="B10" s="55" t="s">
        <v>124</v>
      </c>
      <c r="C10" s="55"/>
      <c r="D10" s="55"/>
      <c r="E10" s="55"/>
      <c r="F10" s="55"/>
      <c r="G10" s="55"/>
      <c r="H10" s="55"/>
      <c r="I10" s="55"/>
      <c r="J10" s="55"/>
      <c r="K10" s="55"/>
    </row>
    <row r="11" spans="1:11" s="79" customFormat="1" ht="17.25" customHeight="1" x14ac:dyDescent="0.2">
      <c r="A11" s="55"/>
      <c r="B11" s="55" t="s">
        <v>125</v>
      </c>
      <c r="C11" s="55"/>
      <c r="D11" s="55"/>
      <c r="E11" s="55"/>
      <c r="F11" s="55"/>
      <c r="G11" s="55"/>
      <c r="H11" s="55"/>
      <c r="I11" s="55"/>
      <c r="J11" s="55"/>
      <c r="K11" s="55"/>
    </row>
    <row r="12" spans="1:11" s="79" customFormat="1" ht="17.25" customHeight="1" x14ac:dyDescent="0.2">
      <c r="A12" s="55"/>
      <c r="B12" s="55" t="s">
        <v>215</v>
      </c>
      <c r="C12" s="55"/>
      <c r="D12" s="55"/>
      <c r="E12" s="55"/>
      <c r="F12" s="55"/>
      <c r="G12" s="55"/>
      <c r="H12" s="55"/>
      <c r="I12" s="55"/>
      <c r="J12" s="55"/>
      <c r="K12" s="55"/>
    </row>
    <row r="13" spans="1:11" s="79" customFormat="1" ht="17.25" customHeight="1" x14ac:dyDescent="0.2">
      <c r="A13" s="55"/>
      <c r="B13" s="55" t="s">
        <v>135</v>
      </c>
      <c r="C13" s="55"/>
      <c r="D13" s="55"/>
      <c r="E13" s="55"/>
      <c r="F13" s="55"/>
      <c r="G13" s="55"/>
      <c r="H13" s="55"/>
      <c r="I13" s="55"/>
      <c r="J13" s="55"/>
      <c r="K13" s="55"/>
    </row>
    <row r="14" spans="1:11" s="79" customFormat="1" ht="17.25" customHeight="1" x14ac:dyDescent="0.2">
      <c r="A14" s="55" t="s">
        <v>121</v>
      </c>
      <c r="B14" s="55"/>
      <c r="C14" s="55"/>
      <c r="D14" s="55"/>
      <c r="E14" s="55"/>
      <c r="F14" s="55"/>
      <c r="G14" s="55"/>
      <c r="H14" s="55"/>
      <c r="I14" s="55"/>
      <c r="J14" s="55"/>
      <c r="K14" s="55"/>
    </row>
    <row r="15" spans="1:11" s="79" customFormat="1" ht="17.25" customHeight="1" x14ac:dyDescent="0.2">
      <c r="A15" s="55" t="s">
        <v>126</v>
      </c>
      <c r="B15" s="55"/>
      <c r="C15" s="55"/>
      <c r="D15" s="55"/>
      <c r="E15" s="55"/>
      <c r="F15" s="55"/>
      <c r="G15" s="55"/>
      <c r="H15" s="55"/>
      <c r="I15" s="55"/>
      <c r="J15" s="55"/>
      <c r="K15" s="55"/>
    </row>
    <row r="16" spans="1:11" ht="17.25" customHeight="1" x14ac:dyDescent="0.2">
      <c r="A16" s="200" t="s">
        <v>122</v>
      </c>
      <c r="B16" s="200"/>
      <c r="C16" s="200"/>
      <c r="D16" s="200"/>
      <c r="E16" s="200"/>
      <c r="F16" s="200"/>
      <c r="G16" s="200"/>
      <c r="H16" s="200"/>
      <c r="I16" s="200"/>
      <c r="J16" s="200"/>
      <c r="K16" s="200"/>
    </row>
    <row r="17" spans="1:11" ht="17.25" customHeight="1" x14ac:dyDescent="0.2">
      <c r="A17" s="200" t="s">
        <v>129</v>
      </c>
      <c r="B17" s="200"/>
      <c r="C17" s="200"/>
      <c r="D17" s="201"/>
      <c r="E17" s="200"/>
      <c r="F17" s="200"/>
      <c r="G17" s="200"/>
      <c r="H17" s="200"/>
      <c r="I17" s="200"/>
      <c r="J17" s="200"/>
      <c r="K17" s="200"/>
    </row>
    <row r="18" spans="1:11" ht="17.25" customHeight="1" x14ac:dyDescent="0.2">
      <c r="A18" s="200" t="s">
        <v>128</v>
      </c>
      <c r="B18" s="200"/>
      <c r="C18" s="200"/>
      <c r="D18" s="200"/>
      <c r="E18" s="200"/>
      <c r="F18" s="200"/>
      <c r="G18" s="200"/>
      <c r="H18" s="200"/>
      <c r="I18" s="200"/>
      <c r="J18" s="200"/>
      <c r="K18" s="200"/>
    </row>
    <row r="19" spans="1:11" ht="15.75" customHeight="1" x14ac:dyDescent="0.2"/>
    <row r="20" spans="1:11" ht="7.5" customHeight="1" x14ac:dyDescent="0.2">
      <c r="A20" s="202"/>
      <c r="B20" s="202"/>
      <c r="C20" s="202"/>
      <c r="D20" s="202"/>
      <c r="E20" s="202"/>
      <c r="F20" s="202"/>
      <c r="G20" s="202"/>
      <c r="H20" s="202"/>
      <c r="I20" s="202"/>
      <c r="J20" s="202"/>
      <c r="K20" s="202"/>
    </row>
    <row r="21" spans="1:11" s="79" customFormat="1" x14ac:dyDescent="0.2">
      <c r="A21" s="79" t="s">
        <v>137</v>
      </c>
    </row>
    <row r="22" spans="1:11" s="79" customFormat="1" x14ac:dyDescent="0.2">
      <c r="B22" s="79" t="s">
        <v>130</v>
      </c>
    </row>
    <row r="23" spans="1:11" s="79" customFormat="1" x14ac:dyDescent="0.2">
      <c r="B23" s="79" t="s">
        <v>188</v>
      </c>
    </row>
    <row r="24" spans="1:11" s="79" customFormat="1" x14ac:dyDescent="0.2"/>
    <row r="25" spans="1:11" s="79" customFormat="1" ht="15" customHeight="1" x14ac:dyDescent="0.2">
      <c r="A25" s="80" t="s">
        <v>216</v>
      </c>
      <c r="B25" s="144"/>
      <c r="C25" s="80"/>
      <c r="D25" s="80"/>
      <c r="E25" s="80"/>
      <c r="F25" s="80"/>
      <c r="G25" s="80"/>
      <c r="H25" s="80"/>
      <c r="I25" s="80"/>
      <c r="J25" s="80"/>
      <c r="K25" s="80"/>
    </row>
    <row r="26" spans="1:11" s="79" customFormat="1" ht="42.75" customHeight="1" x14ac:dyDescent="0.2">
      <c r="A26" s="309" t="s">
        <v>255</v>
      </c>
      <c r="B26" s="309"/>
      <c r="C26" s="309"/>
      <c r="D26" s="309"/>
      <c r="E26" s="309"/>
      <c r="F26" s="309"/>
      <c r="G26" s="309"/>
      <c r="H26" s="309"/>
      <c r="I26" s="309"/>
      <c r="J26" s="309"/>
      <c r="K26" s="309"/>
    </row>
    <row r="27" spans="1:11" s="79" customFormat="1" ht="42.75" customHeight="1" x14ac:dyDescent="0.2">
      <c r="A27" s="306" t="s">
        <v>264</v>
      </c>
      <c r="B27" s="307"/>
      <c r="C27" s="307"/>
      <c r="D27" s="307"/>
      <c r="E27" s="307"/>
      <c r="F27" s="307"/>
      <c r="G27" s="307"/>
      <c r="H27" s="307"/>
      <c r="I27" s="307"/>
      <c r="J27" s="307"/>
      <c r="K27" s="307"/>
    </row>
    <row r="28" spans="1:11" s="79" customFormat="1" ht="66" customHeight="1" x14ac:dyDescent="0.2">
      <c r="A28" s="309" t="s">
        <v>252</v>
      </c>
      <c r="B28" s="309"/>
      <c r="C28" s="309"/>
      <c r="D28" s="309"/>
      <c r="E28" s="309"/>
      <c r="F28" s="309"/>
      <c r="G28" s="309"/>
      <c r="H28" s="309"/>
      <c r="I28" s="309"/>
      <c r="J28" s="309"/>
      <c r="K28" s="309"/>
    </row>
    <row r="29" spans="1:11" s="203" customFormat="1" ht="42" customHeight="1" x14ac:dyDescent="0.2">
      <c r="A29" s="309" t="s">
        <v>254</v>
      </c>
      <c r="B29" s="309"/>
      <c r="C29" s="309"/>
      <c r="D29" s="309"/>
      <c r="E29" s="309"/>
      <c r="F29" s="309"/>
      <c r="G29" s="309"/>
      <c r="H29" s="309"/>
      <c r="I29" s="309"/>
      <c r="J29" s="309"/>
      <c r="K29" s="309"/>
    </row>
  </sheetData>
  <sheetProtection password="AA36" sheet="1" objects="1" scenarios="1" selectLockedCells="1" selectUnlockedCells="1"/>
  <mergeCells count="11">
    <mergeCell ref="A5:K5"/>
    <mergeCell ref="A28:K28"/>
    <mergeCell ref="A29:K29"/>
    <mergeCell ref="A1:F1"/>
    <mergeCell ref="G1:H1"/>
    <mergeCell ref="I1:J1"/>
    <mergeCell ref="B2:C2"/>
    <mergeCell ref="D2:H2"/>
    <mergeCell ref="A3:K3"/>
    <mergeCell ref="A26:K26"/>
    <mergeCell ref="A27:K27"/>
  </mergeCells>
  <conditionalFormatting sqref="G1:K1">
    <cfRule type="cellIs" dxfId="8" priority="1" operator="equal">
      <formula>0</formula>
    </cfRule>
  </conditionalFormatting>
  <pageMargins left="0.7" right="0.7" top="0.75" bottom="0.75" header="0.3" footer="0.3"/>
  <pageSetup scale="85" orientation="portrait" horizontalDpi="4294967294" verticalDpi="4294967294" r:id="rId1"/>
  <headerFooter>
    <oddHeader xml:space="preserve">&amp;R&amp;G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02"/>
  <sheetViews>
    <sheetView showGridLines="0" zoomScale="90" zoomScaleNormal="90" workbookViewId="0">
      <selection activeCell="B14" sqref="B14"/>
    </sheetView>
  </sheetViews>
  <sheetFormatPr defaultRowHeight="12.75" x14ac:dyDescent="0.2"/>
  <cols>
    <col min="1" max="1" width="23.42578125" style="41" customWidth="1"/>
    <col min="2" max="2" width="11.28515625" style="41" customWidth="1"/>
    <col min="3" max="4" width="9.140625" style="41"/>
    <col min="5" max="5" width="13.7109375" style="41" customWidth="1"/>
    <col min="6" max="6" width="7.7109375" style="41" customWidth="1"/>
    <col min="7" max="7" width="11" style="41" customWidth="1"/>
    <col min="8" max="8" width="16.7109375" style="41" customWidth="1"/>
    <col min="9" max="9" width="18.42578125" style="41" bestFit="1" customWidth="1"/>
    <col min="10" max="10" width="0" style="41" hidden="1" customWidth="1"/>
    <col min="11" max="11" width="11" style="41" hidden="1" customWidth="1"/>
    <col min="12" max="12" width="9.140625" style="41" hidden="1" customWidth="1"/>
    <col min="13" max="16" width="9.140625" style="41"/>
    <col min="17" max="17" width="29.28515625" style="41" bestFit="1" customWidth="1"/>
    <col min="18" max="16384" width="9.140625" style="41"/>
  </cols>
  <sheetData>
    <row r="1" spans="1:11" ht="9.75" customHeight="1" x14ac:dyDescent="0.2">
      <c r="J1" s="316"/>
      <c r="K1" s="317"/>
    </row>
    <row r="2" spans="1:11" ht="15" customHeight="1" x14ac:dyDescent="0.2">
      <c r="A2" s="55"/>
      <c r="B2" s="56"/>
      <c r="C2" s="172"/>
      <c r="D2" s="56"/>
      <c r="J2" s="316"/>
      <c r="K2" s="317"/>
    </row>
    <row r="3" spans="1:11" ht="15.75" customHeight="1" x14ac:dyDescent="0.2">
      <c r="A3" s="110" t="s">
        <v>217</v>
      </c>
      <c r="B3" s="335"/>
      <c r="C3" s="336"/>
      <c r="D3" s="336"/>
      <c r="E3" s="336"/>
      <c r="G3" s="111" t="s">
        <v>14</v>
      </c>
      <c r="H3" s="58">
        <f ca="1">TODAY()</f>
        <v>43049</v>
      </c>
      <c r="J3" s="337"/>
      <c r="K3" s="337"/>
    </row>
    <row r="4" spans="1:11" ht="9.75" customHeight="1" x14ac:dyDescent="0.2">
      <c r="A4" s="45"/>
      <c r="B4" s="46"/>
      <c r="C4" s="46"/>
      <c r="D4" s="46"/>
      <c r="E4" s="46"/>
      <c r="G4" s="111"/>
      <c r="H4" s="47"/>
      <c r="J4" s="316"/>
      <c r="K4" s="316"/>
    </row>
    <row r="5" spans="1:11" ht="9.75" customHeight="1" thickBot="1" x14ac:dyDescent="0.25">
      <c r="A5" s="45"/>
      <c r="B5" s="46"/>
      <c r="C5" s="46"/>
      <c r="D5" s="46"/>
      <c r="E5" s="46"/>
      <c r="G5" s="111"/>
      <c r="H5" s="48"/>
      <c r="J5" s="316"/>
      <c r="K5" s="316"/>
    </row>
    <row r="6" spans="1:11" ht="15" customHeight="1" thickBot="1" x14ac:dyDescent="0.25">
      <c r="A6" s="110" t="s">
        <v>213</v>
      </c>
      <c r="B6" s="318"/>
      <c r="C6" s="319"/>
      <c r="D6" s="318"/>
      <c r="E6" s="319"/>
      <c r="G6" s="111" t="s">
        <v>17</v>
      </c>
      <c r="H6" s="36"/>
    </row>
    <row r="7" spans="1:11" x14ac:dyDescent="0.2">
      <c r="A7" s="45"/>
      <c r="B7" s="111" t="s">
        <v>48</v>
      </c>
      <c r="C7" s="56"/>
      <c r="D7" s="111" t="s">
        <v>47</v>
      </c>
      <c r="E7" s="56"/>
      <c r="G7" s="111"/>
      <c r="H7" s="48"/>
    </row>
    <row r="8" spans="1:11" ht="12.75" customHeight="1" x14ac:dyDescent="0.2">
      <c r="A8" s="110"/>
      <c r="B8" s="132"/>
      <c r="C8" s="46"/>
      <c r="D8" s="46"/>
      <c r="E8" s="321" t="s">
        <v>133</v>
      </c>
      <c r="F8" s="321"/>
      <c r="G8" s="321"/>
      <c r="H8" s="123" t="str">
        <f>IF(H12=1,((K8+K10)/AMI!B14),IF(H12=2,(K8+K10)/AMI!C14,IF(H12=3,(K8+K10)/AMI!D14,IF(H12=4,(K8+K10)/AMI!E14,IF(H12=5,((K8+K10)/AMI!F14),IF(H12=6,((K8+K10))/AMI!G14,""))))))</f>
        <v/>
      </c>
      <c r="K8" s="247">
        <f>H11*12</f>
        <v>0</v>
      </c>
    </row>
    <row r="9" spans="1:11" ht="16.5" customHeight="1" x14ac:dyDescent="0.2">
      <c r="A9" s="110" t="s">
        <v>44</v>
      </c>
      <c r="B9" s="191"/>
      <c r="C9" s="46"/>
      <c r="D9" s="46"/>
      <c r="E9" s="321"/>
      <c r="F9" s="321"/>
      <c r="G9" s="321"/>
      <c r="H9" s="57" t="str">
        <f>IF(H12=7,((K8+K10)/AMI!H14),IF(H12=8,(K8+K10)/AMI!I14,IF(H12=9,(K8+K10)/AMI!J14,IF(H12=10,(K8+K10)/AMI!K14,""))))</f>
        <v/>
      </c>
      <c r="K9" s="114"/>
    </row>
    <row r="10" spans="1:11" x14ac:dyDescent="0.2">
      <c r="B10" s="124"/>
      <c r="C10" s="124"/>
      <c r="D10" s="124"/>
      <c r="E10" s="321"/>
      <c r="F10" s="321"/>
      <c r="G10" s="321"/>
      <c r="K10" s="247">
        <f>(D10*12)</f>
        <v>0</v>
      </c>
    </row>
    <row r="11" spans="1:11" ht="19.5" customHeight="1" x14ac:dyDescent="0.2">
      <c r="A11" s="340" t="s">
        <v>0</v>
      </c>
      <c r="B11" s="340"/>
      <c r="C11" s="341" t="s">
        <v>61</v>
      </c>
      <c r="D11" s="341"/>
      <c r="E11" s="115"/>
      <c r="F11" s="115"/>
      <c r="G11" s="49" t="s">
        <v>106</v>
      </c>
      <c r="H11" s="116">
        <f>'Income Calculations Sheet'!H45:K45</f>
        <v>0</v>
      </c>
    </row>
    <row r="12" spans="1:11" ht="14.45" customHeight="1" x14ac:dyDescent="0.2">
      <c r="A12" s="112"/>
      <c r="B12" s="39"/>
      <c r="G12" s="49" t="s">
        <v>35</v>
      </c>
      <c r="H12" s="117"/>
      <c r="I12" s="53"/>
    </row>
    <row r="13" spans="1:11" ht="7.5" customHeight="1" x14ac:dyDescent="0.2">
      <c r="B13" s="50"/>
      <c r="C13" s="118"/>
      <c r="D13" s="118"/>
      <c r="E13" s="118"/>
      <c r="F13" s="118"/>
      <c r="G13" s="118"/>
      <c r="H13" s="118"/>
    </row>
    <row r="14" spans="1:11" ht="12" customHeight="1" x14ac:dyDescent="0.2">
      <c r="B14" s="39"/>
      <c r="C14" s="338" t="s">
        <v>191</v>
      </c>
      <c r="D14" s="339"/>
      <c r="E14" s="339"/>
      <c r="F14" s="339"/>
      <c r="G14" s="339"/>
      <c r="H14" s="339"/>
    </row>
    <row r="15" spans="1:11" ht="17.25" customHeight="1" x14ac:dyDescent="0.2">
      <c r="B15" s="131">
        <f>(B12+B14)</f>
        <v>0</v>
      </c>
      <c r="C15" s="339"/>
      <c r="D15" s="339"/>
      <c r="E15" s="339"/>
      <c r="F15" s="339"/>
      <c r="G15" s="339"/>
      <c r="H15" s="339"/>
    </row>
    <row r="16" spans="1:11" s="210" customFormat="1" ht="6.75" customHeight="1" x14ac:dyDescent="0.2">
      <c r="B16" s="51"/>
      <c r="C16" s="118"/>
      <c r="D16" s="118"/>
      <c r="E16" s="118"/>
      <c r="F16" s="118"/>
      <c r="G16" s="118"/>
      <c r="H16" s="118"/>
    </row>
    <row r="17" spans="1:254" s="210" customFormat="1" ht="16.899999999999999" customHeight="1" x14ac:dyDescent="0.2">
      <c r="A17" s="208" t="s">
        <v>182</v>
      </c>
      <c r="B17" s="208"/>
      <c r="C17" s="208"/>
      <c r="D17" s="206"/>
      <c r="E17" s="207"/>
      <c r="F17" s="334"/>
      <c r="G17" s="335"/>
      <c r="H17" s="335"/>
      <c r="I17" s="124"/>
      <c r="J17" s="124"/>
      <c r="K17" s="124"/>
      <c r="L17" s="124"/>
      <c r="M17" s="124"/>
      <c r="N17" s="124"/>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c r="IO17" s="209"/>
      <c r="IP17" s="209"/>
      <c r="IQ17" s="209"/>
      <c r="IR17" s="209"/>
      <c r="IS17" s="209"/>
      <c r="IT17" s="209"/>
    </row>
    <row r="18" spans="1:254" s="210" customFormat="1" ht="6.75" customHeight="1" x14ac:dyDescent="0.2">
      <c r="B18" s="51"/>
      <c r="C18" s="118"/>
      <c r="D18" s="118"/>
      <c r="E18" s="118"/>
      <c r="F18" s="118"/>
      <c r="G18" s="118"/>
      <c r="H18" s="118"/>
    </row>
    <row r="19" spans="1:254" ht="17.25" customHeight="1" x14ac:dyDescent="0.2">
      <c r="A19" s="85" t="s">
        <v>257</v>
      </c>
      <c r="B19" s="354"/>
      <c r="C19" s="354"/>
      <c r="D19" s="354"/>
      <c r="E19" s="118"/>
      <c r="F19" s="118"/>
      <c r="G19" s="118"/>
      <c r="H19" s="118"/>
    </row>
    <row r="20" spans="1:254" ht="6.75" customHeight="1" x14ac:dyDescent="0.2">
      <c r="B20" s="51"/>
      <c r="C20" s="118"/>
      <c r="D20" s="118"/>
      <c r="E20" s="118"/>
      <c r="F20" s="118"/>
      <c r="G20" s="118"/>
      <c r="H20" s="118"/>
    </row>
    <row r="21" spans="1:254" ht="19.5" customHeight="1" x14ac:dyDescent="0.2">
      <c r="A21" s="85" t="s">
        <v>131</v>
      </c>
      <c r="B21" s="333"/>
      <c r="C21" s="333"/>
      <c r="D21" s="333"/>
      <c r="E21" s="333"/>
      <c r="F21" s="331"/>
      <c r="G21" s="332"/>
      <c r="H21" s="52"/>
    </row>
    <row r="22" spans="1:254" ht="9.6" customHeight="1" x14ac:dyDescent="0.2"/>
    <row r="23" spans="1:254" ht="14.25" x14ac:dyDescent="0.2">
      <c r="A23" s="329" t="s">
        <v>1</v>
      </c>
      <c r="B23" s="329"/>
      <c r="C23" s="329"/>
      <c r="D23" s="329"/>
      <c r="E23" s="329"/>
      <c r="F23" s="329"/>
      <c r="G23" s="329"/>
      <c r="H23" s="329"/>
    </row>
    <row r="24" spans="1:254" ht="6" customHeight="1" x14ac:dyDescent="0.2"/>
    <row r="25" spans="1:254" x14ac:dyDescent="0.2">
      <c r="B25" s="42"/>
      <c r="D25" s="110" t="s">
        <v>19</v>
      </c>
      <c r="E25" s="323"/>
      <c r="F25" s="327"/>
      <c r="G25" s="327"/>
      <c r="H25" s="328"/>
    </row>
    <row r="26" spans="1:254" ht="4.5" customHeight="1" x14ac:dyDescent="0.2">
      <c r="D26" s="110"/>
    </row>
    <row r="27" spans="1:254" x14ac:dyDescent="0.2">
      <c r="B27" s="42"/>
      <c r="D27" s="110" t="s">
        <v>19</v>
      </c>
      <c r="E27" s="323"/>
      <c r="F27" s="324"/>
      <c r="G27" s="324"/>
      <c r="H27" s="325"/>
    </row>
    <row r="28" spans="1:254" ht="4.5" customHeight="1" x14ac:dyDescent="0.2">
      <c r="D28" s="110"/>
    </row>
    <row r="29" spans="1:254" x14ac:dyDescent="0.2">
      <c r="B29" s="42"/>
      <c r="D29" s="110" t="s">
        <v>19</v>
      </c>
      <c r="E29" s="323"/>
      <c r="F29" s="324"/>
      <c r="G29" s="324"/>
      <c r="H29" s="325"/>
    </row>
    <row r="30" spans="1:254" ht="9" customHeight="1" x14ac:dyDescent="0.2">
      <c r="A30" s="322"/>
      <c r="B30" s="322"/>
      <c r="C30" s="322"/>
      <c r="D30" s="322"/>
      <c r="E30" s="322"/>
      <c r="F30" s="322"/>
      <c r="G30" s="322"/>
      <c r="H30" s="322"/>
    </row>
    <row r="31" spans="1:254" x14ac:dyDescent="0.2">
      <c r="A31" s="53" t="s">
        <v>132</v>
      </c>
      <c r="B31" s="42"/>
      <c r="D31" s="110" t="s">
        <v>52</v>
      </c>
      <c r="E31" s="323"/>
      <c r="F31" s="324"/>
      <c r="G31" s="324"/>
      <c r="H31" s="325"/>
    </row>
    <row r="32" spans="1:254" ht="8.25" customHeight="1" x14ac:dyDescent="0.2">
      <c r="B32" s="50"/>
      <c r="D32" s="110"/>
      <c r="E32" s="54"/>
      <c r="F32" s="54"/>
      <c r="G32" s="54"/>
      <c r="H32" s="54"/>
    </row>
    <row r="33" spans="1:254" x14ac:dyDescent="0.2">
      <c r="A33" s="162" t="s">
        <v>15</v>
      </c>
      <c r="B33" s="133">
        <f>(B12+B14+B25+B27+B29+B31)</f>
        <v>0</v>
      </c>
    </row>
    <row r="34" spans="1:254" x14ac:dyDescent="0.2">
      <c r="A34" s="110"/>
      <c r="B34" s="50"/>
    </row>
    <row r="35" spans="1:254" ht="14.25" x14ac:dyDescent="0.2">
      <c r="A35" s="326" t="s">
        <v>18</v>
      </c>
      <c r="B35" s="326"/>
      <c r="C35" s="326"/>
      <c r="D35" s="326"/>
      <c r="E35" s="111"/>
      <c r="F35" s="330"/>
      <c r="G35" s="330"/>
      <c r="H35" s="330"/>
    </row>
    <row r="36" spans="1:254" ht="6.75" customHeight="1" x14ac:dyDescent="0.2">
      <c r="A36" s="112"/>
      <c r="B36" s="112"/>
      <c r="C36" s="112"/>
      <c r="D36" s="112"/>
      <c r="E36" s="43"/>
      <c r="F36" s="330"/>
      <c r="G36" s="330"/>
      <c r="H36" s="330"/>
      <c r="I36" s="124"/>
      <c r="J36" s="124"/>
      <c r="K36" s="124"/>
      <c r="L36" s="124"/>
      <c r="M36" s="124"/>
      <c r="N36" s="124"/>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c r="CO36" s="320"/>
      <c r="CP36" s="320"/>
      <c r="CQ36" s="320"/>
      <c r="CR36" s="320"/>
      <c r="CS36" s="320"/>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0"/>
      <c r="DQ36" s="320"/>
      <c r="DR36" s="320"/>
      <c r="DS36" s="320"/>
      <c r="DT36" s="320"/>
      <c r="DU36" s="320"/>
      <c r="DV36" s="320"/>
      <c r="DW36" s="320"/>
      <c r="DX36" s="320"/>
      <c r="DY36" s="320"/>
      <c r="DZ36" s="320"/>
      <c r="EA36" s="320"/>
      <c r="EB36" s="320"/>
      <c r="EC36" s="320"/>
      <c r="ED36" s="320"/>
      <c r="EE36" s="320"/>
      <c r="EF36" s="320"/>
      <c r="EG36" s="320"/>
      <c r="EH36" s="320"/>
      <c r="EI36" s="320"/>
      <c r="EJ36" s="320"/>
      <c r="EK36" s="320"/>
      <c r="EL36" s="320"/>
      <c r="EM36" s="320"/>
      <c r="EN36" s="320"/>
      <c r="EO36" s="320"/>
      <c r="EP36" s="320"/>
      <c r="EQ36" s="320"/>
      <c r="ER36" s="320"/>
      <c r="ES36" s="320"/>
      <c r="ET36" s="320"/>
      <c r="EU36" s="320"/>
      <c r="EV36" s="320"/>
      <c r="EW36" s="320"/>
      <c r="EX36" s="320"/>
      <c r="EY36" s="320"/>
      <c r="EZ36" s="320"/>
      <c r="FA36" s="320"/>
      <c r="FB36" s="320"/>
      <c r="FC36" s="320"/>
      <c r="FD36" s="320"/>
      <c r="FE36" s="320"/>
      <c r="FF36" s="320"/>
      <c r="FG36" s="320"/>
      <c r="FH36" s="320"/>
      <c r="FI36" s="320"/>
      <c r="FJ36" s="320"/>
      <c r="FK36" s="320"/>
      <c r="FL36" s="320"/>
      <c r="FM36" s="320"/>
      <c r="FN36" s="320"/>
      <c r="FO36" s="320"/>
      <c r="FP36" s="320"/>
      <c r="FQ36" s="320"/>
      <c r="FR36" s="320"/>
      <c r="FS36" s="320"/>
      <c r="FT36" s="320"/>
      <c r="FU36" s="320"/>
      <c r="FV36" s="320"/>
      <c r="FW36" s="320"/>
      <c r="FX36" s="320"/>
      <c r="FY36" s="320"/>
      <c r="FZ36" s="320"/>
      <c r="GA36" s="320"/>
      <c r="GB36" s="320"/>
      <c r="GC36" s="320"/>
      <c r="GD36" s="320"/>
      <c r="GE36" s="320"/>
      <c r="GF36" s="320"/>
      <c r="GG36" s="320"/>
      <c r="GH36" s="320"/>
      <c r="GI36" s="320"/>
      <c r="GJ36" s="320"/>
      <c r="GK36" s="320"/>
      <c r="GL36" s="320"/>
      <c r="GM36" s="320"/>
      <c r="GN36" s="320"/>
      <c r="GO36" s="320"/>
      <c r="GP36" s="320"/>
      <c r="GQ36" s="320"/>
      <c r="GR36" s="320"/>
      <c r="GS36" s="320"/>
      <c r="GT36" s="320"/>
      <c r="GU36" s="320"/>
      <c r="GV36" s="320"/>
      <c r="GW36" s="320"/>
      <c r="GX36" s="320"/>
      <c r="GY36" s="320"/>
      <c r="GZ36" s="320"/>
      <c r="HA36" s="320"/>
      <c r="HB36" s="320"/>
      <c r="HC36" s="320"/>
      <c r="HD36" s="320"/>
      <c r="HE36" s="320"/>
      <c r="HF36" s="320"/>
      <c r="HG36" s="320"/>
      <c r="HH36" s="320"/>
      <c r="HI36" s="320"/>
      <c r="HJ36" s="320"/>
      <c r="HK36" s="320"/>
      <c r="HL36" s="320"/>
      <c r="HM36" s="320"/>
      <c r="HN36" s="320"/>
      <c r="HO36" s="320"/>
      <c r="HP36" s="320"/>
      <c r="HQ36" s="320"/>
      <c r="HR36" s="320"/>
      <c r="HS36" s="320"/>
      <c r="HT36" s="320"/>
      <c r="HU36" s="320"/>
      <c r="HV36" s="320"/>
      <c r="HW36" s="320"/>
      <c r="HX36" s="320"/>
      <c r="HY36" s="320"/>
      <c r="HZ36" s="320"/>
      <c r="IA36" s="320"/>
      <c r="IB36" s="320"/>
      <c r="IC36" s="320"/>
      <c r="ID36" s="320"/>
      <c r="IE36" s="320"/>
      <c r="IF36" s="320"/>
      <c r="IG36" s="320"/>
      <c r="IH36" s="320"/>
      <c r="II36" s="320"/>
      <c r="IJ36" s="320"/>
      <c r="IK36" s="320"/>
      <c r="IL36" s="320"/>
      <c r="IM36" s="320"/>
      <c r="IN36" s="320"/>
      <c r="IO36" s="320"/>
      <c r="IP36" s="320"/>
      <c r="IQ36" s="320"/>
      <c r="IR36" s="320"/>
      <c r="IS36" s="320"/>
      <c r="IT36" s="320"/>
    </row>
    <row r="37" spans="1:254" ht="16.899999999999999" customHeight="1" x14ac:dyDescent="0.2">
      <c r="A37" s="84" t="s">
        <v>189</v>
      </c>
      <c r="B37" s="112"/>
      <c r="C37" s="112"/>
      <c r="D37" s="175"/>
      <c r="E37" s="56"/>
      <c r="F37" s="334"/>
      <c r="G37" s="334"/>
      <c r="H37" s="334"/>
      <c r="I37" s="124"/>
      <c r="J37" s="124"/>
      <c r="K37" s="124"/>
      <c r="L37" s="124"/>
      <c r="M37" s="124"/>
      <c r="N37" s="124"/>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row>
    <row r="38" spans="1:254" s="267" customFormat="1" ht="6.75" customHeight="1" x14ac:dyDescent="0.2">
      <c r="A38" s="265"/>
      <c r="B38" s="265"/>
      <c r="C38" s="265"/>
      <c r="D38" s="265"/>
      <c r="E38" s="266"/>
      <c r="F38" s="330"/>
      <c r="G38" s="330"/>
      <c r="H38" s="330"/>
      <c r="I38" s="124"/>
      <c r="J38" s="124"/>
      <c r="K38" s="124"/>
      <c r="L38" s="124"/>
      <c r="M38" s="124"/>
      <c r="N38" s="124"/>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c r="CO38" s="320"/>
      <c r="CP38" s="320"/>
      <c r="CQ38" s="320"/>
      <c r="CR38" s="320"/>
      <c r="CS38" s="320"/>
      <c r="CT38" s="320"/>
      <c r="CU38" s="320"/>
      <c r="CV38" s="320"/>
      <c r="CW38" s="320"/>
      <c r="CX38" s="320"/>
      <c r="CY38" s="320"/>
      <c r="CZ38" s="320"/>
      <c r="DA38" s="320"/>
      <c r="DB38" s="320"/>
      <c r="DC38" s="320"/>
      <c r="DD38" s="320"/>
      <c r="DE38" s="320"/>
      <c r="DF38" s="320"/>
      <c r="DG38" s="320"/>
      <c r="DH38" s="320"/>
      <c r="DI38" s="320"/>
      <c r="DJ38" s="320"/>
      <c r="DK38" s="320"/>
      <c r="DL38" s="320"/>
      <c r="DM38" s="320"/>
      <c r="DN38" s="320"/>
      <c r="DO38" s="320"/>
      <c r="DP38" s="320"/>
      <c r="DQ38" s="320"/>
      <c r="DR38" s="320"/>
      <c r="DS38" s="320"/>
      <c r="DT38" s="320"/>
      <c r="DU38" s="320"/>
      <c r="DV38" s="320"/>
      <c r="DW38" s="320"/>
      <c r="DX38" s="320"/>
      <c r="DY38" s="320"/>
      <c r="DZ38" s="320"/>
      <c r="EA38" s="320"/>
      <c r="EB38" s="320"/>
      <c r="EC38" s="320"/>
      <c r="ED38" s="320"/>
      <c r="EE38" s="320"/>
      <c r="EF38" s="320"/>
      <c r="EG38" s="320"/>
      <c r="EH38" s="320"/>
      <c r="EI38" s="320"/>
      <c r="EJ38" s="320"/>
      <c r="EK38" s="320"/>
      <c r="EL38" s="320"/>
      <c r="EM38" s="320"/>
      <c r="EN38" s="320"/>
      <c r="EO38" s="320"/>
      <c r="EP38" s="320"/>
      <c r="EQ38" s="320"/>
      <c r="ER38" s="320"/>
      <c r="ES38" s="320"/>
      <c r="ET38" s="320"/>
      <c r="EU38" s="320"/>
      <c r="EV38" s="320"/>
      <c r="EW38" s="320"/>
      <c r="EX38" s="320"/>
      <c r="EY38" s="320"/>
      <c r="EZ38" s="320"/>
      <c r="FA38" s="320"/>
      <c r="FB38" s="320"/>
      <c r="FC38" s="320"/>
      <c r="FD38" s="320"/>
      <c r="FE38" s="320"/>
      <c r="FF38" s="320"/>
      <c r="FG38" s="320"/>
      <c r="FH38" s="320"/>
      <c r="FI38" s="320"/>
      <c r="FJ38" s="320"/>
      <c r="FK38" s="320"/>
      <c r="FL38" s="320"/>
      <c r="FM38" s="320"/>
      <c r="FN38" s="320"/>
      <c r="FO38" s="320"/>
      <c r="FP38" s="320"/>
      <c r="FQ38" s="320"/>
      <c r="FR38" s="320"/>
      <c r="FS38" s="320"/>
      <c r="FT38" s="320"/>
      <c r="FU38" s="320"/>
      <c r="FV38" s="320"/>
      <c r="FW38" s="320"/>
      <c r="FX38" s="320"/>
      <c r="FY38" s="320"/>
      <c r="FZ38" s="320"/>
      <c r="GA38" s="320"/>
      <c r="GB38" s="320"/>
      <c r="GC38" s="320"/>
      <c r="GD38" s="320"/>
      <c r="GE38" s="320"/>
      <c r="GF38" s="320"/>
      <c r="GG38" s="320"/>
      <c r="GH38" s="320"/>
      <c r="GI38" s="320"/>
      <c r="GJ38" s="320"/>
      <c r="GK38" s="320"/>
      <c r="GL38" s="320"/>
      <c r="GM38" s="320"/>
      <c r="GN38" s="320"/>
      <c r="GO38" s="320"/>
      <c r="GP38" s="320"/>
      <c r="GQ38" s="320"/>
      <c r="GR38" s="320"/>
      <c r="GS38" s="320"/>
      <c r="GT38" s="320"/>
      <c r="GU38" s="320"/>
      <c r="GV38" s="320"/>
      <c r="GW38" s="320"/>
      <c r="GX38" s="320"/>
      <c r="GY38" s="320"/>
      <c r="GZ38" s="320"/>
      <c r="HA38" s="320"/>
      <c r="HB38" s="320"/>
      <c r="HC38" s="320"/>
      <c r="HD38" s="320"/>
      <c r="HE38" s="320"/>
      <c r="HF38" s="320"/>
      <c r="HG38" s="320"/>
      <c r="HH38" s="320"/>
      <c r="HI38" s="320"/>
      <c r="HJ38" s="320"/>
      <c r="HK38" s="320"/>
      <c r="HL38" s="320"/>
      <c r="HM38" s="320"/>
      <c r="HN38" s="320"/>
      <c r="HO38" s="320"/>
      <c r="HP38" s="320"/>
      <c r="HQ38" s="320"/>
      <c r="HR38" s="320"/>
      <c r="HS38" s="320"/>
      <c r="HT38" s="320"/>
      <c r="HU38" s="320"/>
      <c r="HV38" s="320"/>
      <c r="HW38" s="320"/>
      <c r="HX38" s="320"/>
      <c r="HY38" s="320"/>
      <c r="HZ38" s="320"/>
      <c r="IA38" s="320"/>
      <c r="IB38" s="320"/>
      <c r="IC38" s="320"/>
      <c r="ID38" s="320"/>
      <c r="IE38" s="320"/>
      <c r="IF38" s="320"/>
      <c r="IG38" s="320"/>
      <c r="IH38" s="320"/>
      <c r="II38" s="320"/>
      <c r="IJ38" s="320"/>
      <c r="IK38" s="320"/>
      <c r="IL38" s="320"/>
      <c r="IM38" s="320"/>
      <c r="IN38" s="320"/>
      <c r="IO38" s="320"/>
      <c r="IP38" s="320"/>
      <c r="IQ38" s="320"/>
      <c r="IR38" s="320"/>
      <c r="IS38" s="320"/>
      <c r="IT38" s="320"/>
    </row>
    <row r="39" spans="1:254" ht="19.5" customHeight="1" x14ac:dyDescent="0.2">
      <c r="A39" s="41" t="s">
        <v>183</v>
      </c>
      <c r="B39" s="190"/>
      <c r="C39" s="347"/>
      <c r="D39" s="355"/>
      <c r="E39" s="355"/>
      <c r="F39" s="355"/>
      <c r="G39" s="355"/>
      <c r="H39" s="356"/>
    </row>
    <row r="40" spans="1:254" s="146" customFormat="1" ht="9" customHeight="1" x14ac:dyDescent="0.2">
      <c r="B40" s="147"/>
      <c r="C40" s="147"/>
      <c r="D40" s="149"/>
      <c r="E40" s="120"/>
      <c r="F40" s="148"/>
      <c r="G40" s="148"/>
      <c r="H40" s="148"/>
    </row>
    <row r="41" spans="1:254" ht="12.75" customHeight="1" x14ac:dyDescent="0.2">
      <c r="A41" s="189" t="s">
        <v>51</v>
      </c>
      <c r="B41" s="125"/>
      <c r="C41" s="125"/>
      <c r="D41" s="125"/>
      <c r="E41" s="120"/>
      <c r="F41" s="126"/>
      <c r="G41" s="126"/>
      <c r="H41" s="126"/>
    </row>
    <row r="42" spans="1:254" ht="17.25" customHeight="1" x14ac:dyDescent="0.2">
      <c r="A42" s="174" t="s">
        <v>28</v>
      </c>
      <c r="B42" s="347"/>
      <c r="C42" s="348"/>
      <c r="D42" s="348"/>
      <c r="E42" s="349"/>
    </row>
    <row r="43" spans="1:254" ht="16.5" customHeight="1" x14ac:dyDescent="0.2">
      <c r="A43" s="174" t="s">
        <v>20</v>
      </c>
      <c r="B43" s="347"/>
      <c r="C43" s="348"/>
      <c r="D43" s="348"/>
      <c r="E43" s="349"/>
      <c r="F43" s="110"/>
      <c r="G43" s="220"/>
    </row>
    <row r="44" spans="1:254" ht="17.25" customHeight="1" x14ac:dyDescent="0.2">
      <c r="A44" s="174" t="s">
        <v>21</v>
      </c>
      <c r="B44" s="352"/>
      <c r="C44" s="353"/>
    </row>
    <row r="45" spans="1:254" ht="17.25" customHeight="1" x14ac:dyDescent="0.2">
      <c r="A45" s="174"/>
      <c r="B45" s="44"/>
      <c r="C45" s="44"/>
    </row>
    <row r="46" spans="1:254" ht="21.75" customHeight="1" x14ac:dyDescent="0.2">
      <c r="A46" s="174" t="s">
        <v>97</v>
      </c>
      <c r="B46" s="352"/>
      <c r="C46" s="348"/>
      <c r="D46" s="348"/>
      <c r="E46" s="349"/>
    </row>
    <row r="47" spans="1:254" ht="17.25" customHeight="1" x14ac:dyDescent="0.2">
      <c r="A47" s="174" t="s">
        <v>102</v>
      </c>
      <c r="B47" s="350"/>
      <c r="C47" s="351"/>
    </row>
    <row r="48" spans="1:254" ht="8.25" customHeight="1" thickBot="1" x14ac:dyDescent="0.25">
      <c r="A48" s="121"/>
      <c r="B48" s="121"/>
      <c r="C48" s="121"/>
      <c r="D48" s="121"/>
      <c r="E48" s="121"/>
      <c r="F48" s="121"/>
      <c r="G48" s="121"/>
      <c r="H48" s="121"/>
    </row>
    <row r="49" spans="1:8" ht="18" customHeight="1" thickTop="1" x14ac:dyDescent="0.2">
      <c r="A49" s="46" t="s">
        <v>194</v>
      </c>
      <c r="B49" s="53"/>
      <c r="C49" s="335" t="s">
        <v>195</v>
      </c>
      <c r="D49" s="335"/>
      <c r="E49" s="335" t="s">
        <v>196</v>
      </c>
      <c r="F49" s="335"/>
      <c r="G49" s="335" t="s">
        <v>197</v>
      </c>
      <c r="H49" s="335"/>
    </row>
    <row r="50" spans="1:8" ht="17.25" customHeight="1" x14ac:dyDescent="0.2">
      <c r="A50" s="150" t="s">
        <v>193</v>
      </c>
      <c r="B50" s="111"/>
      <c r="C50" s="335" t="s">
        <v>192</v>
      </c>
      <c r="D50" s="335"/>
      <c r="E50" s="335" t="s">
        <v>199</v>
      </c>
      <c r="F50" s="335"/>
      <c r="G50" s="335" t="s">
        <v>198</v>
      </c>
      <c r="H50" s="335"/>
    </row>
    <row r="51" spans="1:8" x14ac:dyDescent="0.2">
      <c r="B51" s="53"/>
      <c r="C51" s="53"/>
      <c r="D51" s="53"/>
      <c r="E51" s="53"/>
      <c r="F51" s="53"/>
      <c r="G51" s="53"/>
    </row>
    <row r="52" spans="1:8" x14ac:dyDescent="0.2">
      <c r="B52" s="344" t="s">
        <v>29</v>
      </c>
      <c r="C52" s="345"/>
      <c r="D52" s="344" t="s">
        <v>30</v>
      </c>
      <c r="E52" s="345"/>
      <c r="F52" s="346" t="s">
        <v>31</v>
      </c>
      <c r="G52" s="345"/>
    </row>
    <row r="53" spans="1:8" ht="14.45" customHeight="1" x14ac:dyDescent="0.2">
      <c r="B53" s="127"/>
      <c r="C53" s="128"/>
      <c r="D53" s="127"/>
      <c r="E53" s="128"/>
      <c r="F53" s="129"/>
      <c r="G53" s="128"/>
    </row>
    <row r="54" spans="1:8" x14ac:dyDescent="0.2">
      <c r="B54" s="342" t="s">
        <v>32</v>
      </c>
      <c r="C54" s="343"/>
      <c r="D54" s="342" t="s">
        <v>33</v>
      </c>
      <c r="E54" s="343"/>
      <c r="F54" s="330" t="s">
        <v>13</v>
      </c>
      <c r="G54" s="343"/>
    </row>
    <row r="55" spans="1:8" ht="15.6" customHeight="1" x14ac:dyDescent="0.2">
      <c r="B55" s="127"/>
      <c r="C55" s="128"/>
      <c r="D55" s="127"/>
      <c r="E55" s="128"/>
      <c r="F55" s="129"/>
      <c r="G55" s="128"/>
    </row>
    <row r="56" spans="1:8" x14ac:dyDescent="0.2">
      <c r="B56" s="53"/>
      <c r="C56" s="53"/>
      <c r="D56" s="53"/>
      <c r="E56" s="53"/>
      <c r="F56" s="53"/>
      <c r="G56" s="53"/>
    </row>
    <row r="57" spans="1:8" ht="3.75" customHeight="1" x14ac:dyDescent="0.2"/>
    <row r="58" spans="1:8" hidden="1" x14ac:dyDescent="0.2">
      <c r="A58" s="122" t="s">
        <v>116</v>
      </c>
    </row>
    <row r="59" spans="1:8" s="249" customFormat="1" hidden="1" x14ac:dyDescent="0.2">
      <c r="A59" s="122" t="s">
        <v>244</v>
      </c>
    </row>
    <row r="60" spans="1:8" s="217" customFormat="1" hidden="1" x14ac:dyDescent="0.2">
      <c r="A60" s="216" t="s">
        <v>245</v>
      </c>
    </row>
    <row r="61" spans="1:8" s="217" customFormat="1" hidden="1" x14ac:dyDescent="0.2">
      <c r="A61" s="256" t="s">
        <v>246</v>
      </c>
    </row>
    <row r="62" spans="1:8" s="249" customFormat="1" hidden="1" x14ac:dyDescent="0.2">
      <c r="A62" s="248" t="s">
        <v>247</v>
      </c>
    </row>
    <row r="63" spans="1:8" hidden="1" x14ac:dyDescent="0.2">
      <c r="A63" s="112" t="s">
        <v>248</v>
      </c>
    </row>
    <row r="64" spans="1:8" s="219" customFormat="1" hidden="1" x14ac:dyDescent="0.2">
      <c r="A64" s="218"/>
    </row>
    <row r="65" spans="1:1" s="249" customFormat="1" x14ac:dyDescent="0.2">
      <c r="A65" s="248"/>
    </row>
    <row r="66" spans="1:1" s="249" customFormat="1" x14ac:dyDescent="0.2">
      <c r="A66" s="248"/>
    </row>
    <row r="67" spans="1:1" s="249" customFormat="1" x14ac:dyDescent="0.2">
      <c r="A67" s="248"/>
    </row>
    <row r="68" spans="1:1" s="249" customFormat="1" x14ac:dyDescent="0.2">
      <c r="A68" s="248"/>
    </row>
    <row r="69" spans="1:1" s="249" customFormat="1" x14ac:dyDescent="0.2">
      <c r="A69" s="248"/>
    </row>
    <row r="70" spans="1:1" s="249" customFormat="1" x14ac:dyDescent="0.2">
      <c r="A70" s="248"/>
    </row>
    <row r="71" spans="1:1" s="249" customFormat="1" x14ac:dyDescent="0.2">
      <c r="A71" s="248"/>
    </row>
    <row r="72" spans="1:1" s="217" customFormat="1" x14ac:dyDescent="0.2"/>
    <row r="73" spans="1:1" s="249" customFormat="1" x14ac:dyDescent="0.2"/>
    <row r="74" spans="1:1" s="213" customFormat="1" x14ac:dyDescent="0.2"/>
    <row r="75" spans="1:1" s="219" customFormat="1" x14ac:dyDescent="0.2">
      <c r="A75" s="257"/>
    </row>
    <row r="76" spans="1:1" x14ac:dyDescent="0.2">
      <c r="A76" s="112"/>
    </row>
    <row r="77" spans="1:1" s="249" customFormat="1" x14ac:dyDescent="0.2">
      <c r="A77" s="248"/>
    </row>
    <row r="78" spans="1:1" s="249" customFormat="1" x14ac:dyDescent="0.2">
      <c r="A78" s="248"/>
    </row>
    <row r="79" spans="1:1" s="213" customFormat="1" x14ac:dyDescent="0.2"/>
    <row r="80" spans="1:1" s="264" customFormat="1" x14ac:dyDescent="0.2"/>
    <row r="81" spans="1:1" s="249" customFormat="1" x14ac:dyDescent="0.2"/>
    <row r="82" spans="1:1" s="249" customFormat="1" x14ac:dyDescent="0.2"/>
    <row r="83" spans="1:1" s="213" customFormat="1" x14ac:dyDescent="0.2"/>
    <row r="84" spans="1:1" x14ac:dyDescent="0.2">
      <c r="A84" s="112"/>
    </row>
    <row r="87" spans="1:1" s="219" customFormat="1" x14ac:dyDescent="0.2">
      <c r="A87" s="122"/>
    </row>
    <row r="89" spans="1:1" s="219" customFormat="1" x14ac:dyDescent="0.2"/>
    <row r="90" spans="1:1" s="219" customFormat="1" x14ac:dyDescent="0.2"/>
    <row r="91" spans="1:1" s="219" customFormat="1" x14ac:dyDescent="0.2"/>
    <row r="92" spans="1:1" s="219" customFormat="1" x14ac:dyDescent="0.2"/>
    <row r="93" spans="1:1" s="219" customFormat="1" x14ac:dyDescent="0.2"/>
    <row r="94" spans="1:1" s="219" customFormat="1" x14ac:dyDescent="0.2"/>
    <row r="95" spans="1:1" s="219" customFormat="1" x14ac:dyDescent="0.2"/>
    <row r="96" spans="1:1" s="219" customFormat="1" x14ac:dyDescent="0.2"/>
    <row r="97" s="219" customFormat="1" x14ac:dyDescent="0.2"/>
    <row r="98" s="219" customFormat="1" x14ac:dyDescent="0.2"/>
    <row r="99" s="219" customFormat="1" x14ac:dyDescent="0.2"/>
    <row r="100" s="219" customFormat="1" x14ac:dyDescent="0.2"/>
    <row r="102" s="219" customFormat="1" x14ac:dyDescent="0.2"/>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105">
    <mergeCell ref="IM38:IT38"/>
    <mergeCell ref="C39:H39"/>
    <mergeCell ref="GY38:HF38"/>
    <mergeCell ref="HG38:HN38"/>
    <mergeCell ref="HO38:HV38"/>
    <mergeCell ref="HW38:ID38"/>
    <mergeCell ref="IE38:IL38"/>
    <mergeCell ref="FK38:FR38"/>
    <mergeCell ref="FS38:FZ38"/>
    <mergeCell ref="GA38:GH38"/>
    <mergeCell ref="GI38:GP38"/>
    <mergeCell ref="GQ38:GX38"/>
    <mergeCell ref="DW38:ED38"/>
    <mergeCell ref="EE38:EL38"/>
    <mergeCell ref="EM38:ET38"/>
    <mergeCell ref="EU38:FB38"/>
    <mergeCell ref="FC38:FJ38"/>
    <mergeCell ref="CI38:CP38"/>
    <mergeCell ref="CQ38:CX38"/>
    <mergeCell ref="CY38:DF38"/>
    <mergeCell ref="DG38:DN38"/>
    <mergeCell ref="DO38:DV38"/>
    <mergeCell ref="AU38:BB38"/>
    <mergeCell ref="BC38:BJ38"/>
    <mergeCell ref="B19:D19"/>
    <mergeCell ref="F35:H35"/>
    <mergeCell ref="BK38:BR38"/>
    <mergeCell ref="BS38:BZ38"/>
    <mergeCell ref="CA38:CH38"/>
    <mergeCell ref="F38:H38"/>
    <mergeCell ref="O38:V38"/>
    <mergeCell ref="W38:AD38"/>
    <mergeCell ref="AE38:AL38"/>
    <mergeCell ref="AM38:AT38"/>
    <mergeCell ref="F37:H37"/>
    <mergeCell ref="BK36:BR36"/>
    <mergeCell ref="BS36:BZ36"/>
    <mergeCell ref="G50:H50"/>
    <mergeCell ref="C49:D49"/>
    <mergeCell ref="E49:F49"/>
    <mergeCell ref="G49:H49"/>
    <mergeCell ref="B42:E42"/>
    <mergeCell ref="C50:D50"/>
    <mergeCell ref="E50:F50"/>
    <mergeCell ref="B47:C47"/>
    <mergeCell ref="B46:E46"/>
    <mergeCell ref="B43:E43"/>
    <mergeCell ref="B44:C44"/>
    <mergeCell ref="B54:C54"/>
    <mergeCell ref="D54:E54"/>
    <mergeCell ref="F54:G54"/>
    <mergeCell ref="B52:C52"/>
    <mergeCell ref="D52:E52"/>
    <mergeCell ref="F52:G52"/>
    <mergeCell ref="FS36:FZ36"/>
    <mergeCell ref="DG36:DN36"/>
    <mergeCell ref="DW36:ED36"/>
    <mergeCell ref="EE36:EL36"/>
    <mergeCell ref="EU36:FB36"/>
    <mergeCell ref="FC36:FJ36"/>
    <mergeCell ref="CI36:CP36"/>
    <mergeCell ref="AM36:AT36"/>
    <mergeCell ref="EM36:ET36"/>
    <mergeCell ref="CQ36:CX36"/>
    <mergeCell ref="CY36:DF36"/>
    <mergeCell ref="DO36:DV36"/>
    <mergeCell ref="FK36:FR36"/>
    <mergeCell ref="W36:AD36"/>
    <mergeCell ref="AE36:AL36"/>
    <mergeCell ref="CA36:CH36"/>
    <mergeCell ref="AU36:BB36"/>
    <mergeCell ref="BC36:BJ36"/>
    <mergeCell ref="IM36:IT36"/>
    <mergeCell ref="HO36:HV36"/>
    <mergeCell ref="HW36:ID36"/>
    <mergeCell ref="GA36:GH36"/>
    <mergeCell ref="GI36:GP36"/>
    <mergeCell ref="GQ36:GX36"/>
    <mergeCell ref="GY36:HF36"/>
    <mergeCell ref="HG36:HN36"/>
    <mergeCell ref="IE36:IL36"/>
    <mergeCell ref="J1:K1"/>
    <mergeCell ref="J2:K2"/>
    <mergeCell ref="D6:E6"/>
    <mergeCell ref="O36:V36"/>
    <mergeCell ref="J5:K5"/>
    <mergeCell ref="E8:G10"/>
    <mergeCell ref="A30:H30"/>
    <mergeCell ref="E27:H27"/>
    <mergeCell ref="E31:H31"/>
    <mergeCell ref="A35:D35"/>
    <mergeCell ref="E25:H25"/>
    <mergeCell ref="A23:H23"/>
    <mergeCell ref="F36:H36"/>
    <mergeCell ref="F21:G21"/>
    <mergeCell ref="E29:H29"/>
    <mergeCell ref="B21:E21"/>
    <mergeCell ref="F17:H17"/>
    <mergeCell ref="B3:E3"/>
    <mergeCell ref="J3:K3"/>
    <mergeCell ref="J4:K4"/>
    <mergeCell ref="B6:C6"/>
    <mergeCell ref="C14:H15"/>
    <mergeCell ref="A11:B11"/>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1">
      <formula1>"1,2,3,4,5,6"</formula1>
    </dataValidation>
    <dataValidation type="list" allowBlank="1" showInputMessage="1" showErrorMessage="1" sqref="B39:B4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5">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9"/>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31"/>
  </dataValidations>
  <pageMargins left="0" right="0" top="0.75" bottom="0" header="0.25" footer="0"/>
  <pageSetup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23</xdr:row>
                    <xdr:rowOff>47625</xdr:rowOff>
                  </from>
                  <to>
                    <xdr:col>0</xdr:col>
                    <xdr:colOff>1066800</xdr:colOff>
                    <xdr:row>25</xdr:row>
                    <xdr:rowOff>9525</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25</xdr:row>
                    <xdr:rowOff>19050</xdr:rowOff>
                  </from>
                  <to>
                    <xdr:col>0</xdr:col>
                    <xdr:colOff>1066800</xdr:colOff>
                    <xdr:row>26</xdr:row>
                    <xdr:rowOff>142875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26</xdr:row>
                    <xdr:rowOff>142875</xdr:rowOff>
                  </from>
                  <to>
                    <xdr:col>0</xdr:col>
                    <xdr:colOff>1066800</xdr:colOff>
                    <xdr:row>28</xdr:row>
                    <xdr:rowOff>142875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36</xdr:row>
                    <xdr:rowOff>28575</xdr:rowOff>
                  </from>
                  <to>
                    <xdr:col>1</xdr:col>
                    <xdr:colOff>609600</xdr:colOff>
                    <xdr:row>37</xdr:row>
                    <xdr:rowOff>9525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10</xdr:row>
                    <xdr:rowOff>228600</xdr:rowOff>
                  </from>
                  <to>
                    <xdr:col>2</xdr:col>
                    <xdr:colOff>581025</xdr:colOff>
                    <xdr:row>12</xdr:row>
                    <xdr:rowOff>28575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38100</xdr:colOff>
                    <xdr:row>10</xdr:row>
                    <xdr:rowOff>219075</xdr:rowOff>
                  </from>
                  <to>
                    <xdr:col>3</xdr:col>
                    <xdr:colOff>542925</xdr:colOff>
                    <xdr:row>12</xdr:row>
                    <xdr:rowOff>9525</xdr:rowOff>
                  </to>
                </anchor>
              </controlPr>
            </control>
          </mc:Choice>
        </mc:AlternateContent>
        <mc:AlternateContent xmlns:mc="http://schemas.openxmlformats.org/markup-compatibility/2006">
          <mc:Choice Requires="x14">
            <control shapeId="15679" r:id="rId14" name="Drop Down 1343">
              <controlPr defaultSize="0" autoLine="0" autoPict="0">
                <anchor moveWithCells="1">
                  <from>
                    <xdr:col>1</xdr:col>
                    <xdr:colOff>9525</xdr:colOff>
                    <xdr:row>2</xdr:row>
                    <xdr:rowOff>0</xdr:rowOff>
                  </from>
                  <to>
                    <xdr:col>4</xdr:col>
                    <xdr:colOff>647700</xdr:colOff>
                    <xdr:row>3</xdr:row>
                    <xdr:rowOff>19050</xdr:rowOff>
                  </to>
                </anchor>
              </controlPr>
            </control>
          </mc:Choice>
        </mc:AlternateContent>
        <mc:AlternateContent xmlns:mc="http://schemas.openxmlformats.org/markup-compatibility/2006">
          <mc:Choice Requires="x14">
            <control shapeId="15681" r:id="rId15" name="Check Box 1345">
              <controlPr defaultSize="0" autoFill="0" autoLine="0" autoPict="0">
                <anchor moveWithCells="1">
                  <from>
                    <xdr:col>2</xdr:col>
                    <xdr:colOff>247650</xdr:colOff>
                    <xdr:row>33</xdr:row>
                    <xdr:rowOff>95250</xdr:rowOff>
                  </from>
                  <to>
                    <xdr:col>6</xdr:col>
                    <xdr:colOff>190500</xdr:colOff>
                    <xdr:row>36</xdr:row>
                    <xdr:rowOff>19050</xdr:rowOff>
                  </to>
                </anchor>
              </controlPr>
            </control>
          </mc:Choice>
        </mc:AlternateContent>
        <mc:AlternateContent xmlns:mc="http://schemas.openxmlformats.org/markup-compatibility/2006">
          <mc:Choice Requires="x14">
            <control shapeId="15682" r:id="rId16" name="Check Box 1346">
              <controlPr defaultSize="0" autoFill="0" autoLine="0" autoPict="0">
                <anchor moveWithCells="1">
                  <from>
                    <xdr:col>6</xdr:col>
                    <xdr:colOff>47625</xdr:colOff>
                    <xdr:row>33</xdr:row>
                    <xdr:rowOff>133350</xdr:rowOff>
                  </from>
                  <to>
                    <xdr:col>7</xdr:col>
                    <xdr:colOff>209550</xdr:colOff>
                    <xdr:row>35</xdr:row>
                    <xdr:rowOff>47625</xdr:rowOff>
                  </to>
                </anchor>
              </controlPr>
            </control>
          </mc:Choice>
        </mc:AlternateContent>
        <mc:AlternateContent xmlns:mc="http://schemas.openxmlformats.org/markup-compatibility/2006">
          <mc:Choice Requires="x14">
            <control shapeId="15685" r:id="rId17" name="Check Box 1349">
              <controlPr defaultSize="0" autoFill="0" autoLine="0" autoPict="0">
                <anchor moveWithCells="1">
                  <from>
                    <xdr:col>1</xdr:col>
                    <xdr:colOff>438150</xdr:colOff>
                    <xdr:row>36</xdr:row>
                    <xdr:rowOff>19050</xdr:rowOff>
                  </from>
                  <to>
                    <xdr:col>3</xdr:col>
                    <xdr:colOff>57150</xdr:colOff>
                    <xdr:row>37</xdr:row>
                    <xdr:rowOff>19050</xdr:rowOff>
                  </to>
                </anchor>
              </controlPr>
            </control>
          </mc:Choice>
        </mc:AlternateContent>
        <mc:AlternateContent xmlns:mc="http://schemas.openxmlformats.org/markup-compatibility/2006">
          <mc:Choice Requires="x14">
            <control shapeId="15688" r:id="rId18" name="Check Box 1352">
              <controlPr defaultSize="0" autoFill="0" autoLine="0" autoPict="0">
                <anchor moveWithCells="1">
                  <from>
                    <xdr:col>1</xdr:col>
                    <xdr:colOff>476250</xdr:colOff>
                    <xdr:row>16</xdr:row>
                    <xdr:rowOff>38100</xdr:rowOff>
                  </from>
                  <to>
                    <xdr:col>2</xdr:col>
                    <xdr:colOff>514350</xdr:colOff>
                    <xdr:row>17</xdr:row>
                    <xdr:rowOff>38100</xdr:rowOff>
                  </to>
                </anchor>
              </controlPr>
            </control>
          </mc:Choice>
        </mc:AlternateContent>
        <mc:AlternateContent xmlns:mc="http://schemas.openxmlformats.org/markup-compatibility/2006">
          <mc:Choice Requires="x14">
            <control shapeId="15689" r:id="rId19" name="Check Box 1353">
              <controlPr defaultSize="0" autoFill="0" autoLine="0" autoPict="0">
                <anchor moveWithCells="1">
                  <from>
                    <xdr:col>2</xdr:col>
                    <xdr:colOff>123825</xdr:colOff>
                    <xdr:row>16</xdr:row>
                    <xdr:rowOff>28575</xdr:rowOff>
                  </from>
                  <to>
                    <xdr:col>3</xdr:col>
                    <xdr:colOff>314325</xdr:colOff>
                    <xdr:row>17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topLeftCell="A7" zoomScale="90" zoomScaleNormal="90" workbookViewId="0">
      <selection activeCell="E40" sqref="E40:F40"/>
    </sheetView>
  </sheetViews>
  <sheetFormatPr defaultColWidth="9.28515625" defaultRowHeight="14.25" x14ac:dyDescent="0.2"/>
  <cols>
    <col min="1" max="1" width="6.5703125" style="101" customWidth="1"/>
    <col min="2" max="5" width="9.28515625" style="101"/>
    <col min="6" max="6" width="5" style="101" customWidth="1"/>
    <col min="7" max="7" width="9.28515625" style="101"/>
    <col min="8" max="8" width="6.28515625" style="101" customWidth="1"/>
    <col min="9" max="9" width="9.28515625" style="101"/>
    <col min="10" max="10" width="6.28515625" style="101" customWidth="1"/>
    <col min="11" max="12" width="10.28515625" style="101" customWidth="1"/>
    <col min="13" max="16384" width="9.28515625" style="101"/>
  </cols>
  <sheetData>
    <row r="1" spans="1:12" ht="21.75" customHeight="1" x14ac:dyDescent="0.2">
      <c r="A1" s="367" t="s">
        <v>27</v>
      </c>
      <c r="B1" s="367"/>
      <c r="C1" s="396">
        <f>'Check Request'!$B$6</f>
        <v>0</v>
      </c>
      <c r="D1" s="398"/>
      <c r="E1" s="396">
        <f>'Check Request'!$D$6</f>
        <v>0</v>
      </c>
      <c r="F1" s="397"/>
      <c r="G1" s="398"/>
      <c r="I1" s="399" t="s">
        <v>34</v>
      </c>
      <c r="J1" s="399"/>
      <c r="K1" s="396">
        <f>'Check Request'!$H$6</f>
        <v>0</v>
      </c>
      <c r="L1" s="398"/>
    </row>
    <row r="2" spans="1:12" x14ac:dyDescent="0.2">
      <c r="C2" s="403"/>
      <c r="D2" s="403"/>
      <c r="E2" s="403"/>
      <c r="F2" s="403"/>
      <c r="G2" s="403"/>
    </row>
    <row r="3" spans="1:12" x14ac:dyDescent="0.2">
      <c r="A3" s="366" t="s">
        <v>141</v>
      </c>
      <c r="B3" s="387"/>
      <c r="C3" s="387"/>
      <c r="D3" s="387"/>
      <c r="E3" s="387"/>
      <c r="F3" s="387"/>
      <c r="G3" s="387"/>
      <c r="H3" s="387"/>
      <c r="I3" s="387"/>
      <c r="J3" s="387"/>
      <c r="K3" s="387"/>
      <c r="L3" s="387"/>
    </row>
    <row r="4" spans="1:12" ht="6.75" customHeight="1" x14ac:dyDescent="0.2"/>
    <row r="5" spans="1:12" x14ac:dyDescent="0.2">
      <c r="B5" s="102"/>
      <c r="C5" s="103"/>
      <c r="D5" s="104"/>
      <c r="E5" s="401" t="s">
        <v>62</v>
      </c>
      <c r="F5" s="402"/>
      <c r="G5" s="401" t="s">
        <v>63</v>
      </c>
      <c r="H5" s="402"/>
      <c r="I5" s="401" t="s">
        <v>64</v>
      </c>
      <c r="J5" s="402"/>
      <c r="K5" s="401" t="s">
        <v>113</v>
      </c>
      <c r="L5" s="402"/>
    </row>
    <row r="6" spans="1:12" ht="30.75" customHeight="1" x14ac:dyDescent="0.2">
      <c r="B6" s="373" t="s">
        <v>114</v>
      </c>
      <c r="C6" s="373"/>
      <c r="D6" s="373"/>
      <c r="E6" s="400"/>
      <c r="F6" s="400"/>
      <c r="G6" s="400"/>
      <c r="H6" s="400"/>
      <c r="I6" s="400"/>
      <c r="J6" s="400"/>
      <c r="K6" s="400"/>
      <c r="L6" s="400"/>
    </row>
    <row r="7" spans="1:12" ht="9.75" customHeight="1" thickBot="1" x14ac:dyDescent="0.25">
      <c r="E7" s="391"/>
      <c r="F7" s="391"/>
    </row>
    <row r="8" spans="1:12" ht="15" thickBot="1" x14ac:dyDescent="0.25">
      <c r="B8" s="392" t="s">
        <v>65</v>
      </c>
      <c r="C8" s="393"/>
      <c r="D8" s="393"/>
      <c r="E8" s="394">
        <f>SUM(E6:L6)</f>
        <v>0</v>
      </c>
      <c r="F8" s="395"/>
    </row>
    <row r="9" spans="1:12" ht="12" customHeight="1" x14ac:dyDescent="0.2"/>
    <row r="10" spans="1:12" ht="44.25" customHeight="1" x14ac:dyDescent="0.2">
      <c r="A10" s="377" t="s">
        <v>208</v>
      </c>
      <c r="B10" s="377"/>
      <c r="C10" s="377"/>
      <c r="D10" s="377"/>
      <c r="E10" s="377"/>
      <c r="F10" s="377"/>
      <c r="G10" s="377"/>
      <c r="H10" s="377"/>
      <c r="I10" s="377"/>
      <c r="J10" s="377"/>
      <c r="K10" s="378"/>
      <c r="L10" s="378"/>
    </row>
    <row r="11" spans="1:12" ht="6" customHeight="1" thickBot="1" x14ac:dyDescent="0.25"/>
    <row r="12" spans="1:12" ht="15" thickBot="1" x14ac:dyDescent="0.25">
      <c r="B12" s="364" t="s">
        <v>67</v>
      </c>
      <c r="C12" s="364"/>
      <c r="D12" s="364"/>
      <c r="E12" s="365"/>
      <c r="F12" s="365"/>
      <c r="H12" s="382" t="s">
        <v>65</v>
      </c>
      <c r="I12" s="388"/>
      <c r="J12" s="388"/>
      <c r="K12" s="389"/>
    </row>
    <row r="13" spans="1:12" ht="29.25" customHeight="1" thickBot="1" x14ac:dyDescent="0.25">
      <c r="B13" s="373" t="s">
        <v>111</v>
      </c>
      <c r="C13" s="373"/>
      <c r="D13" s="373"/>
      <c r="E13" s="390"/>
      <c r="F13" s="390"/>
      <c r="I13" s="385">
        <f>E12*E13</f>
        <v>0</v>
      </c>
      <c r="J13" s="386"/>
    </row>
    <row r="14" spans="1:12" ht="21.75" customHeight="1" thickBot="1" x14ac:dyDescent="0.25">
      <c r="B14" s="105"/>
      <c r="C14" s="106" t="s">
        <v>72</v>
      </c>
      <c r="D14" s="105"/>
      <c r="E14" s="372"/>
      <c r="F14" s="372"/>
      <c r="I14" s="107"/>
      <c r="J14" s="107"/>
    </row>
    <row r="15" spans="1:12" ht="30" customHeight="1" thickBot="1" x14ac:dyDescent="0.25">
      <c r="B15" s="373" t="s">
        <v>73</v>
      </c>
      <c r="C15" s="373"/>
      <c r="D15" s="373"/>
      <c r="E15" s="358"/>
      <c r="F15" s="358"/>
      <c r="H15" s="368" t="s">
        <v>65</v>
      </c>
      <c r="I15" s="374"/>
      <c r="J15" s="374"/>
      <c r="K15" s="375"/>
    </row>
    <row r="16" spans="1:12" ht="15" customHeight="1" thickBot="1" x14ac:dyDescent="0.25">
      <c r="B16" s="105"/>
      <c r="C16" s="105"/>
      <c r="D16" s="105"/>
      <c r="E16" s="376"/>
      <c r="F16" s="376"/>
      <c r="I16" s="362">
        <f>(E15*4)</f>
        <v>0</v>
      </c>
      <c r="J16" s="363"/>
    </row>
    <row r="17" spans="1:12" ht="9.75" customHeight="1" x14ac:dyDescent="0.2"/>
    <row r="18" spans="1:12" ht="27" customHeight="1" x14ac:dyDescent="0.2">
      <c r="A18" s="377" t="s">
        <v>142</v>
      </c>
      <c r="B18" s="378"/>
      <c r="C18" s="378"/>
      <c r="D18" s="378"/>
      <c r="E18" s="378"/>
      <c r="F18" s="378"/>
      <c r="G18" s="378"/>
      <c r="H18" s="378"/>
      <c r="I18" s="378"/>
      <c r="J18" s="378"/>
      <c r="K18" s="378"/>
      <c r="L18" s="378"/>
    </row>
    <row r="19" spans="1:12" ht="7.5" customHeight="1" thickBot="1" x14ac:dyDescent="0.25"/>
    <row r="20" spans="1:12" ht="27.75" customHeight="1" thickBot="1" x14ac:dyDescent="0.25">
      <c r="B20" s="379" t="s">
        <v>115</v>
      </c>
      <c r="C20" s="380"/>
      <c r="D20" s="381"/>
      <c r="E20" s="358"/>
      <c r="F20" s="358"/>
      <c r="H20" s="382" t="s">
        <v>65</v>
      </c>
      <c r="I20" s="383"/>
      <c r="J20" s="383"/>
      <c r="K20" s="384"/>
    </row>
    <row r="21" spans="1:12" ht="15" thickBot="1" x14ac:dyDescent="0.25">
      <c r="E21" s="359"/>
      <c r="F21" s="359"/>
      <c r="I21" s="385">
        <f>E20</f>
        <v>0</v>
      </c>
      <c r="J21" s="386"/>
    </row>
    <row r="22" spans="1:12" ht="7.5" customHeight="1" x14ac:dyDescent="0.2"/>
    <row r="23" spans="1:12" x14ac:dyDescent="0.2">
      <c r="A23" s="366" t="s">
        <v>71</v>
      </c>
      <c r="B23" s="366"/>
      <c r="C23" s="366"/>
      <c r="D23" s="366"/>
      <c r="E23" s="366"/>
      <c r="F23" s="366"/>
      <c r="G23" s="366"/>
      <c r="H23" s="366"/>
      <c r="I23" s="366"/>
      <c r="J23" s="366"/>
      <c r="K23" s="387"/>
      <c r="L23" s="387"/>
    </row>
    <row r="24" spans="1:12" ht="7.5" customHeight="1" x14ac:dyDescent="0.2"/>
    <row r="25" spans="1:12" x14ac:dyDescent="0.2">
      <c r="B25" s="364" t="s">
        <v>66</v>
      </c>
      <c r="C25" s="364"/>
      <c r="D25" s="364"/>
      <c r="E25" s="365"/>
      <c r="F25" s="365"/>
    </row>
    <row r="26" spans="1:12" x14ac:dyDescent="0.2">
      <c r="B26" s="364" t="s">
        <v>66</v>
      </c>
      <c r="C26" s="364"/>
      <c r="D26" s="364"/>
      <c r="E26" s="365"/>
      <c r="F26" s="365"/>
    </row>
    <row r="27" spans="1:12" x14ac:dyDescent="0.2">
      <c r="B27" s="371" t="s">
        <v>75</v>
      </c>
      <c r="C27" s="371"/>
      <c r="D27" s="371"/>
      <c r="E27" s="365"/>
      <c r="F27" s="365"/>
    </row>
    <row r="28" spans="1:12" x14ac:dyDescent="0.2">
      <c r="B28" s="371" t="s">
        <v>75</v>
      </c>
      <c r="C28" s="371"/>
      <c r="D28" s="371"/>
      <c r="E28" s="365"/>
      <c r="F28" s="365"/>
    </row>
    <row r="29" spans="1:12" ht="15" thickBot="1" x14ac:dyDescent="0.25">
      <c r="B29" s="371" t="s">
        <v>75</v>
      </c>
      <c r="C29" s="371"/>
      <c r="D29" s="371"/>
      <c r="E29" s="365"/>
      <c r="F29" s="365"/>
    </row>
    <row r="30" spans="1:12" ht="15" thickBot="1" x14ac:dyDescent="0.25">
      <c r="B30" s="364" t="s">
        <v>68</v>
      </c>
      <c r="C30" s="364"/>
      <c r="D30" s="364"/>
      <c r="E30" s="365"/>
      <c r="F30" s="365"/>
      <c r="H30" s="368" t="s">
        <v>65</v>
      </c>
      <c r="I30" s="369"/>
      <c r="J30" s="369"/>
      <c r="K30" s="370"/>
    </row>
    <row r="31" spans="1:12" ht="15" thickBot="1" x14ac:dyDescent="0.25">
      <c r="B31" s="364" t="s">
        <v>68</v>
      </c>
      <c r="C31" s="364"/>
      <c r="D31" s="364"/>
      <c r="E31" s="365"/>
      <c r="F31" s="365"/>
      <c r="H31" s="108"/>
      <c r="I31" s="362">
        <f>SUM(E25:F36)</f>
        <v>0</v>
      </c>
      <c r="J31" s="363"/>
      <c r="K31" s="108"/>
    </row>
    <row r="32" spans="1:12" x14ac:dyDescent="0.2">
      <c r="B32" s="364" t="s">
        <v>68</v>
      </c>
      <c r="C32" s="364"/>
      <c r="D32" s="364"/>
      <c r="E32" s="365"/>
      <c r="F32" s="365"/>
    </row>
    <row r="33" spans="1:12" x14ac:dyDescent="0.2">
      <c r="B33" s="364" t="s">
        <v>68</v>
      </c>
      <c r="C33" s="364"/>
      <c r="D33" s="364"/>
      <c r="E33" s="365"/>
      <c r="F33" s="365"/>
    </row>
    <row r="34" spans="1:12" x14ac:dyDescent="0.2">
      <c r="B34" s="364" t="s">
        <v>69</v>
      </c>
      <c r="C34" s="364"/>
      <c r="D34" s="364"/>
      <c r="E34" s="365"/>
      <c r="F34" s="365"/>
    </row>
    <row r="35" spans="1:12" x14ac:dyDescent="0.2">
      <c r="B35" s="364" t="s">
        <v>70</v>
      </c>
      <c r="C35" s="364"/>
      <c r="D35" s="364"/>
      <c r="E35" s="365"/>
      <c r="F35" s="365"/>
    </row>
    <row r="36" spans="1:12" x14ac:dyDescent="0.2">
      <c r="B36" s="364" t="s">
        <v>70</v>
      </c>
      <c r="C36" s="364"/>
      <c r="D36" s="364"/>
      <c r="E36" s="365"/>
      <c r="F36" s="365"/>
    </row>
    <row r="37" spans="1:12" ht="12.75" customHeight="1" x14ac:dyDescent="0.2">
      <c r="E37" s="359"/>
      <c r="F37" s="359"/>
    </row>
    <row r="38" spans="1:12" x14ac:dyDescent="0.2">
      <c r="A38" s="366" t="s">
        <v>143</v>
      </c>
      <c r="B38" s="366"/>
      <c r="C38" s="366"/>
      <c r="D38" s="366"/>
      <c r="E38" s="366"/>
      <c r="F38" s="366"/>
      <c r="G38" s="366"/>
      <c r="H38" s="366"/>
      <c r="I38" s="366"/>
      <c r="J38" s="366"/>
      <c r="K38" s="366"/>
      <c r="L38" s="367"/>
    </row>
    <row r="39" spans="1:12" ht="8.25" customHeight="1" x14ac:dyDescent="0.2"/>
    <row r="40" spans="1:12" ht="15" thickBot="1" x14ac:dyDescent="0.25">
      <c r="B40" s="357"/>
      <c r="C40" s="357"/>
      <c r="D40" s="357"/>
      <c r="E40" s="358"/>
      <c r="F40" s="358"/>
    </row>
    <row r="41" spans="1:12" ht="15" thickBot="1" x14ac:dyDescent="0.25">
      <c r="B41" s="357"/>
      <c r="C41" s="357"/>
      <c r="D41" s="357"/>
      <c r="E41" s="358"/>
      <c r="F41" s="358"/>
      <c r="H41" s="368" t="s">
        <v>65</v>
      </c>
      <c r="I41" s="369"/>
      <c r="J41" s="369"/>
      <c r="K41" s="370"/>
    </row>
    <row r="42" spans="1:12" ht="15" thickBot="1" x14ac:dyDescent="0.25">
      <c r="B42" s="357"/>
      <c r="C42" s="357"/>
      <c r="D42" s="357"/>
      <c r="E42" s="358"/>
      <c r="F42" s="358"/>
      <c r="I42" s="362">
        <f>SUM(E40:F43)</f>
        <v>0</v>
      </c>
      <c r="J42" s="363"/>
    </row>
    <row r="43" spans="1:12" x14ac:dyDescent="0.2">
      <c r="B43" s="357"/>
      <c r="C43" s="357"/>
      <c r="D43" s="357"/>
      <c r="E43" s="358"/>
      <c r="F43" s="358"/>
    </row>
    <row r="44" spans="1:12" ht="9" customHeight="1" x14ac:dyDescent="0.2">
      <c r="E44" s="359"/>
      <c r="F44" s="359"/>
    </row>
    <row r="45" spans="1:12" ht="14.25" customHeight="1" x14ac:dyDescent="0.2">
      <c r="A45" s="360" t="s">
        <v>108</v>
      </c>
      <c r="B45" s="360"/>
      <c r="C45" s="360"/>
      <c r="D45" s="360"/>
      <c r="E45" s="360"/>
      <c r="F45" s="360"/>
      <c r="G45" s="360"/>
      <c r="H45" s="361">
        <f>SUM(E8)+SUM(I13)+SUM(I16)+SUM(I21)+SUM(I31)+SUM(I42)</f>
        <v>0</v>
      </c>
      <c r="I45" s="361"/>
      <c r="J45" s="361"/>
      <c r="K45" s="361"/>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7"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3"/>
  <sheetViews>
    <sheetView showGridLines="0" topLeftCell="A10" zoomScaleNormal="100" workbookViewId="0">
      <selection activeCell="A28" sqref="A28:K28"/>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8.5703125" style="4" customWidth="1"/>
    <col min="9" max="9" width="8.7109375" style="4" customWidth="1"/>
    <col min="10" max="10" width="8.28515625" style="4" customWidth="1"/>
    <col min="11" max="11" width="4.7109375" style="4" customWidth="1"/>
    <col min="12" max="16384" width="9.28515625" style="4"/>
  </cols>
  <sheetData>
    <row r="1" spans="1:11" s="79" customFormat="1" ht="15" customHeight="1" x14ac:dyDescent="0.2"/>
    <row r="2" spans="1:11" s="79" customFormat="1" ht="24" customHeight="1" x14ac:dyDescent="0.2">
      <c r="A2" s="89" t="s">
        <v>27</v>
      </c>
      <c r="B2" s="89"/>
      <c r="C2" s="417">
        <f>'Check Request'!$B$6</f>
        <v>0</v>
      </c>
      <c r="D2" s="418"/>
      <c r="E2" s="417">
        <f>'Check Request'!$D$6</f>
        <v>0</v>
      </c>
      <c r="F2" s="418"/>
      <c r="G2" s="90"/>
      <c r="H2" s="205" t="s">
        <v>140</v>
      </c>
      <c r="I2" s="204">
        <f>'Check Request'!$H$6</f>
        <v>0</v>
      </c>
    </row>
    <row r="3" spans="1:11" s="79" customFormat="1" ht="15.75" x14ac:dyDescent="0.2">
      <c r="C3" s="419"/>
      <c r="D3" s="419"/>
      <c r="E3" s="420"/>
      <c r="F3" s="420"/>
      <c r="G3" s="420"/>
      <c r="H3" s="421"/>
      <c r="I3" s="421"/>
      <c r="J3" s="421"/>
      <c r="K3" s="421"/>
    </row>
    <row r="4" spans="1:11" s="91" customFormat="1" ht="8.25" customHeight="1" x14ac:dyDescent="0.2">
      <c r="A4" s="170"/>
      <c r="B4" s="158"/>
      <c r="C4" s="139"/>
      <c r="H4" s="422"/>
      <c r="I4" s="422"/>
      <c r="J4" s="422"/>
      <c r="K4" s="422"/>
    </row>
    <row r="5" spans="1:11" ht="15" customHeight="1" x14ac:dyDescent="0.2">
      <c r="A5" s="413" t="s">
        <v>81</v>
      </c>
      <c r="B5" s="413"/>
      <c r="C5" s="413"/>
      <c r="D5" s="413"/>
      <c r="E5" s="413"/>
      <c r="F5" s="413"/>
      <c r="G5" s="413"/>
      <c r="H5" s="413"/>
      <c r="I5" s="413"/>
      <c r="J5" s="413"/>
      <c r="K5" s="413"/>
    </row>
    <row r="6" spans="1:11" s="91" customFormat="1" ht="8.25" customHeight="1" x14ac:dyDescent="0.2">
      <c r="A6" s="170"/>
      <c r="B6" s="158"/>
      <c r="C6" s="139"/>
      <c r="H6" s="422"/>
      <c r="I6" s="422"/>
      <c r="J6" s="422"/>
      <c r="K6" s="422"/>
    </row>
    <row r="7" spans="1:11" x14ac:dyDescent="0.2">
      <c r="A7" s="92" t="s">
        <v>82</v>
      </c>
      <c r="B7" s="413" t="s">
        <v>164</v>
      </c>
      <c r="C7" s="413"/>
      <c r="D7" s="413"/>
      <c r="E7" s="413"/>
      <c r="F7" s="413"/>
      <c r="G7" s="413"/>
      <c r="H7" s="413"/>
      <c r="I7" s="413"/>
      <c r="J7" s="413"/>
      <c r="K7" s="413"/>
    </row>
    <row r="8" spans="1:11" ht="40.5" customHeight="1" x14ac:dyDescent="0.2">
      <c r="A8" s="92" t="s">
        <v>82</v>
      </c>
      <c r="B8" s="413" t="s">
        <v>165</v>
      </c>
      <c r="C8" s="413"/>
      <c r="D8" s="413"/>
      <c r="E8" s="413"/>
      <c r="F8" s="413"/>
      <c r="G8" s="413"/>
      <c r="H8" s="413"/>
      <c r="I8" s="413"/>
      <c r="J8" s="413"/>
      <c r="K8" s="413"/>
    </row>
    <row r="9" spans="1:11" x14ac:dyDescent="0.2">
      <c r="A9" s="92" t="s">
        <v>82</v>
      </c>
      <c r="B9" s="413" t="s">
        <v>166</v>
      </c>
      <c r="C9" s="413"/>
      <c r="D9" s="413"/>
      <c r="E9" s="413"/>
      <c r="F9" s="413"/>
      <c r="G9" s="413"/>
      <c r="H9" s="413"/>
      <c r="I9" s="413"/>
      <c r="J9" s="413"/>
      <c r="K9" s="413"/>
    </row>
    <row r="10" spans="1:11" ht="27" customHeight="1" x14ac:dyDescent="0.2">
      <c r="A10" s="92" t="s">
        <v>82</v>
      </c>
      <c r="B10" s="413" t="s">
        <v>167</v>
      </c>
      <c r="C10" s="413"/>
      <c r="D10" s="413"/>
      <c r="E10" s="413"/>
      <c r="F10" s="413"/>
      <c r="G10" s="413"/>
      <c r="H10" s="413"/>
      <c r="I10" s="413"/>
      <c r="J10" s="413"/>
      <c r="K10" s="413"/>
    </row>
    <row r="11" spans="1:11" ht="26.25" customHeight="1" x14ac:dyDescent="0.2">
      <c r="A11" s="92" t="s">
        <v>82</v>
      </c>
      <c r="B11" s="413" t="s">
        <v>168</v>
      </c>
      <c r="C11" s="413"/>
      <c r="D11" s="413"/>
      <c r="E11" s="413"/>
      <c r="F11" s="413"/>
      <c r="G11" s="413"/>
      <c r="H11" s="413"/>
      <c r="I11" s="413"/>
      <c r="J11" s="413"/>
      <c r="K11" s="413"/>
    </row>
    <row r="12" spans="1:11" ht="27" customHeight="1" x14ac:dyDescent="0.2">
      <c r="A12" s="92" t="s">
        <v>82</v>
      </c>
      <c r="B12" s="413" t="s">
        <v>169</v>
      </c>
      <c r="C12" s="413"/>
      <c r="D12" s="413"/>
      <c r="E12" s="413"/>
      <c r="F12" s="413"/>
      <c r="G12" s="413"/>
      <c r="H12" s="413"/>
      <c r="I12" s="413"/>
      <c r="J12" s="413"/>
      <c r="K12" s="413"/>
    </row>
    <row r="13" spans="1:11" ht="27.75" customHeight="1" x14ac:dyDescent="0.2">
      <c r="A13" s="92" t="s">
        <v>82</v>
      </c>
      <c r="B13" s="413" t="s">
        <v>170</v>
      </c>
      <c r="C13" s="413"/>
      <c r="D13" s="413"/>
      <c r="E13" s="413"/>
      <c r="F13" s="413"/>
      <c r="G13" s="413"/>
      <c r="H13" s="413"/>
      <c r="I13" s="413"/>
      <c r="J13" s="413"/>
      <c r="K13" s="413"/>
    </row>
    <row r="14" spans="1:11" ht="27.75" customHeight="1" x14ac:dyDescent="0.2">
      <c r="A14" s="92" t="s">
        <v>82</v>
      </c>
      <c r="B14" s="413" t="s">
        <v>171</v>
      </c>
      <c r="C14" s="413"/>
      <c r="D14" s="413"/>
      <c r="E14" s="413"/>
      <c r="F14" s="413"/>
      <c r="G14" s="413"/>
      <c r="H14" s="413"/>
      <c r="I14" s="413"/>
      <c r="J14" s="413"/>
      <c r="K14" s="413"/>
    </row>
    <row r="15" spans="1:11" ht="13.5" thickBot="1" x14ac:dyDescent="0.25">
      <c r="A15" s="414"/>
      <c r="B15" s="414"/>
      <c r="C15" s="414"/>
      <c r="D15" s="414"/>
      <c r="E15" s="414"/>
      <c r="F15" s="414"/>
      <c r="G15" s="93"/>
      <c r="H15" s="93"/>
      <c r="I15" s="93"/>
      <c r="J15" s="93"/>
      <c r="K15" s="93"/>
    </row>
    <row r="16" spans="1:11" ht="22.5" customHeight="1" thickTop="1" x14ac:dyDescent="0.2">
      <c r="B16" s="415" t="s">
        <v>46</v>
      </c>
      <c r="C16" s="415"/>
      <c r="D16" s="415"/>
      <c r="E16" s="415"/>
      <c r="F16" s="415"/>
      <c r="G16" s="415"/>
      <c r="H16" s="415"/>
      <c r="I16" s="415"/>
      <c r="J16" s="415"/>
      <c r="K16" s="415"/>
    </row>
    <row r="17" spans="1:12" s="153" customFormat="1" ht="18.75" customHeight="1" x14ac:dyDescent="0.2">
      <c r="A17" s="155"/>
      <c r="B17" s="416" t="s">
        <v>83</v>
      </c>
      <c r="C17" s="416"/>
      <c r="D17" s="416"/>
      <c r="E17" s="416"/>
      <c r="F17" s="416"/>
      <c r="G17" s="416"/>
      <c r="H17" s="416"/>
      <c r="I17" s="416"/>
      <c r="J17" s="416"/>
    </row>
    <row r="18" spans="1:12" ht="11.25" customHeight="1" x14ac:dyDescent="0.2">
      <c r="A18" s="94"/>
      <c r="B18" s="154"/>
      <c r="C18" s="154"/>
      <c r="D18" s="154"/>
      <c r="E18" s="154"/>
      <c r="F18" s="154"/>
      <c r="G18" s="154"/>
      <c r="H18" s="154"/>
      <c r="I18" s="154"/>
      <c r="J18" s="154"/>
    </row>
    <row r="19" spans="1:12" ht="15" customHeight="1" x14ac:dyDescent="0.2">
      <c r="A19" s="287" t="s">
        <v>172</v>
      </c>
      <c r="B19" s="287"/>
      <c r="C19" s="287"/>
      <c r="D19" s="287"/>
      <c r="E19" s="287"/>
      <c r="F19" s="287"/>
      <c r="G19" s="287"/>
      <c r="H19" s="287"/>
      <c r="I19" s="287"/>
      <c r="J19" s="287"/>
      <c r="K19" s="287"/>
      <c r="L19" s="287"/>
    </row>
    <row r="20" spans="1:12" ht="15" customHeight="1" x14ac:dyDescent="0.2">
      <c r="A20" s="287" t="s">
        <v>172</v>
      </c>
      <c r="B20" s="287"/>
      <c r="C20" s="287"/>
      <c r="D20" s="287"/>
      <c r="E20" s="287"/>
      <c r="F20" s="287"/>
      <c r="G20" s="287"/>
      <c r="H20" s="287"/>
      <c r="I20" s="287"/>
      <c r="J20" s="287"/>
      <c r="K20" s="287"/>
      <c r="L20" s="287"/>
    </row>
    <row r="21" spans="1:12" ht="15" customHeight="1" x14ac:dyDescent="0.2">
      <c r="A21" s="287" t="s">
        <v>172</v>
      </c>
      <c r="B21" s="287"/>
      <c r="C21" s="287"/>
      <c r="D21" s="287"/>
      <c r="E21" s="287"/>
      <c r="F21" s="287"/>
      <c r="G21" s="287"/>
      <c r="H21" s="287"/>
      <c r="I21" s="287"/>
      <c r="J21" s="287"/>
      <c r="K21" s="287"/>
      <c r="L21" s="287"/>
    </row>
    <row r="23" spans="1:12" x14ac:dyDescent="0.2">
      <c r="A23" s="410" t="s">
        <v>174</v>
      </c>
      <c r="B23" s="410"/>
      <c r="C23" s="410"/>
      <c r="D23" s="410"/>
      <c r="E23" s="410"/>
      <c r="F23" s="410"/>
      <c r="G23" s="410"/>
      <c r="H23" s="410"/>
      <c r="I23" s="410"/>
      <c r="J23" s="410"/>
      <c r="K23" s="410"/>
    </row>
    <row r="24" spans="1:12" ht="20.25" customHeight="1" thickBot="1" x14ac:dyDescent="0.25">
      <c r="A24" s="93"/>
      <c r="B24" s="93"/>
      <c r="C24" s="93"/>
      <c r="D24" s="93"/>
      <c r="E24" s="93"/>
      <c r="F24" s="93"/>
      <c r="G24" s="93"/>
      <c r="H24" s="93"/>
      <c r="I24" s="93"/>
      <c r="J24" s="93"/>
      <c r="K24" s="93"/>
    </row>
    <row r="25" spans="1:12" ht="16.5" customHeight="1" thickTop="1" x14ac:dyDescent="0.2">
      <c r="A25" s="411" t="s">
        <v>84</v>
      </c>
      <c r="B25" s="412"/>
      <c r="C25" s="412"/>
      <c r="D25" s="412"/>
      <c r="E25" s="262"/>
      <c r="F25" s="262"/>
      <c r="G25" s="262"/>
      <c r="H25" s="262"/>
      <c r="I25" s="262"/>
      <c r="J25" s="262"/>
      <c r="K25" s="263"/>
    </row>
    <row r="26" spans="1:12" ht="4.5" customHeight="1" x14ac:dyDescent="0.2">
      <c r="A26" s="166"/>
      <c r="B26" s="156"/>
      <c r="C26" s="156"/>
      <c r="D26" s="156"/>
      <c r="E26" s="156"/>
      <c r="F26" s="156"/>
      <c r="G26" s="156"/>
      <c r="H26" s="156"/>
      <c r="I26" s="156"/>
      <c r="J26" s="156"/>
      <c r="K26" s="167"/>
    </row>
    <row r="27" spans="1:12" s="153" customFormat="1" ht="49.5" customHeight="1" x14ac:dyDescent="0.2">
      <c r="A27" s="407" t="s">
        <v>218</v>
      </c>
      <c r="B27" s="408"/>
      <c r="C27" s="408"/>
      <c r="D27" s="408"/>
      <c r="E27" s="408"/>
      <c r="F27" s="408"/>
      <c r="G27" s="408"/>
      <c r="H27" s="408"/>
      <c r="I27" s="408"/>
      <c r="J27" s="408"/>
      <c r="K27" s="409"/>
    </row>
    <row r="28" spans="1:12" s="153" customFormat="1" ht="83.25" customHeight="1" x14ac:dyDescent="0.2">
      <c r="A28" s="404"/>
      <c r="B28" s="405"/>
      <c r="C28" s="405"/>
      <c r="D28" s="405"/>
      <c r="E28" s="405"/>
      <c r="F28" s="405"/>
      <c r="G28" s="405"/>
      <c r="H28" s="405"/>
      <c r="I28" s="405"/>
      <c r="J28" s="405"/>
      <c r="K28" s="406"/>
    </row>
    <row r="29" spans="1:12" ht="28.5" customHeight="1" x14ac:dyDescent="0.2">
      <c r="A29" s="171" t="s">
        <v>173</v>
      </c>
      <c r="B29" s="156"/>
      <c r="C29" s="156"/>
      <c r="D29" s="156"/>
      <c r="E29" s="156"/>
      <c r="F29" s="156"/>
      <c r="G29" s="156"/>
      <c r="H29" s="156"/>
      <c r="I29" s="156"/>
      <c r="J29" s="156"/>
      <c r="K29" s="167"/>
    </row>
    <row r="30" spans="1:12" ht="33" customHeight="1" x14ac:dyDescent="0.2">
      <c r="A30" s="171" t="s">
        <v>175</v>
      </c>
      <c r="B30" s="156"/>
      <c r="C30" s="156"/>
      <c r="D30" s="156"/>
      <c r="E30" s="156"/>
      <c r="F30" s="156"/>
      <c r="G30" s="156"/>
      <c r="H30" s="156"/>
      <c r="I30" s="156"/>
      <c r="J30" s="156"/>
      <c r="K30" s="167"/>
    </row>
    <row r="31" spans="1:12" x14ac:dyDescent="0.2">
      <c r="A31" s="166"/>
      <c r="B31" s="156"/>
      <c r="C31" s="156"/>
      <c r="D31" s="156"/>
      <c r="E31" s="156"/>
      <c r="F31" s="156"/>
      <c r="G31" s="156"/>
      <c r="H31" s="156"/>
      <c r="I31" s="156"/>
      <c r="J31" s="156"/>
      <c r="K31" s="167"/>
    </row>
    <row r="32" spans="1:12" ht="17.25" customHeight="1" x14ac:dyDescent="0.2">
      <c r="A32" s="168"/>
      <c r="B32" s="157"/>
      <c r="C32" s="157"/>
      <c r="D32" s="157"/>
      <c r="E32" s="157"/>
      <c r="F32" s="157"/>
      <c r="G32" s="157"/>
      <c r="H32" s="157"/>
      <c r="I32" s="157"/>
      <c r="J32" s="157"/>
      <c r="K32" s="169"/>
    </row>
    <row r="33" spans="1:11" ht="33" customHeight="1" x14ac:dyDescent="0.2">
      <c r="A33" s="153"/>
      <c r="B33" s="153"/>
      <c r="C33" s="153"/>
      <c r="D33" s="153"/>
      <c r="E33" s="153"/>
      <c r="F33" s="153"/>
      <c r="G33" s="153"/>
      <c r="H33" s="153"/>
      <c r="I33" s="153"/>
      <c r="J33" s="153"/>
      <c r="K33" s="153"/>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23">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8:K28"/>
    <mergeCell ref="A27:K27"/>
    <mergeCell ref="A23:K23"/>
    <mergeCell ref="A25:D25"/>
    <mergeCell ref="B14:K14"/>
    <mergeCell ref="A15:F15"/>
    <mergeCell ref="B16:K16"/>
  </mergeCells>
  <conditionalFormatting sqref="C2:F2 B4">
    <cfRule type="cellIs" dxfId="6" priority="2" operator="equal">
      <formula>0</formula>
    </cfRule>
  </conditionalFormatting>
  <conditionalFormatting sqref="B6">
    <cfRule type="cellIs" dxfId="5"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Q25" sqref="Q25"/>
    </sheetView>
  </sheetViews>
  <sheetFormatPr defaultColWidth="9.28515625" defaultRowHeight="12.75" x14ac:dyDescent="0.2"/>
  <cols>
    <col min="1" max="3" width="9.28515625" style="99"/>
    <col min="4" max="4" width="9" style="99" customWidth="1"/>
    <col min="5" max="5" width="8.7109375" style="99" customWidth="1"/>
    <col min="6" max="6" width="8.28515625" style="99" customWidth="1"/>
    <col min="7" max="7" width="7" style="99" customWidth="1"/>
    <col min="8" max="8" width="8.5703125" style="99" customWidth="1"/>
    <col min="9" max="9" width="8.7109375" style="99" customWidth="1"/>
    <col min="10" max="10" width="8.28515625" style="99" customWidth="1"/>
    <col min="11" max="11" width="15.28515625" style="99" customWidth="1"/>
    <col min="12" max="16384" width="9.28515625" style="99"/>
  </cols>
  <sheetData>
    <row r="1" spans="1:11" s="96" customFormat="1" ht="15" customHeight="1" x14ac:dyDescent="0.2"/>
    <row r="2" spans="1:11" s="96" customFormat="1" ht="24" customHeight="1" x14ac:dyDescent="0.2">
      <c r="A2" s="160" t="s">
        <v>27</v>
      </c>
      <c r="B2" s="160"/>
      <c r="C2" s="432">
        <f>'Check Request'!$B$6</f>
        <v>0</v>
      </c>
      <c r="D2" s="433"/>
      <c r="E2" s="432">
        <f>'Check Request'!$D$6</f>
        <v>0</v>
      </c>
      <c r="F2" s="433"/>
      <c r="G2" s="163"/>
      <c r="H2" s="96" t="s">
        <v>150</v>
      </c>
      <c r="I2" s="223">
        <f>'Check Request'!$H$6</f>
        <v>0</v>
      </c>
    </row>
    <row r="3" spans="1:11" s="96" customFormat="1" ht="14.25" x14ac:dyDescent="0.2">
      <c r="C3" s="434"/>
      <c r="D3" s="434"/>
      <c r="E3" s="434"/>
      <c r="F3" s="434"/>
      <c r="H3" s="435"/>
      <c r="I3" s="435"/>
      <c r="J3" s="435"/>
      <c r="K3" s="435"/>
    </row>
    <row r="4" spans="1:11" s="96" customFormat="1" ht="19.5" customHeight="1" thickBot="1" x14ac:dyDescent="0.25">
      <c r="A4" s="97"/>
      <c r="B4" s="429"/>
      <c r="C4" s="429"/>
      <c r="D4" s="98"/>
      <c r="E4" s="98"/>
      <c r="F4" s="98"/>
      <c r="G4" s="98"/>
      <c r="H4" s="430"/>
      <c r="I4" s="431"/>
      <c r="J4" s="431"/>
      <c r="K4" s="431"/>
    </row>
    <row r="5" spans="1:11" ht="44.25" customHeight="1" thickTop="1" x14ac:dyDescent="0.2">
      <c r="A5" s="161"/>
      <c r="B5" s="161"/>
      <c r="C5" s="161"/>
      <c r="D5" s="161"/>
      <c r="E5" s="161"/>
      <c r="F5" s="161"/>
      <c r="G5" s="161"/>
      <c r="H5" s="161"/>
      <c r="I5" s="161"/>
      <c r="J5" s="161"/>
      <c r="K5" s="161"/>
    </row>
    <row r="6" spans="1:11" ht="30" hidden="1" customHeight="1" x14ac:dyDescent="0.2">
      <c r="A6" s="100"/>
      <c r="B6" s="100"/>
      <c r="C6" s="100"/>
      <c r="D6" s="100"/>
      <c r="E6" s="100"/>
      <c r="F6" s="100"/>
      <c r="G6" s="100"/>
      <c r="H6" s="100"/>
      <c r="I6" s="100"/>
      <c r="J6" s="100"/>
      <c r="K6" s="100"/>
    </row>
    <row r="7" spans="1:11" ht="21.75" customHeight="1" x14ac:dyDescent="0.2">
      <c r="A7" s="425" t="s">
        <v>77</v>
      </c>
      <c r="B7" s="425"/>
      <c r="C7" s="425"/>
      <c r="D7" s="425"/>
      <c r="E7" s="425"/>
      <c r="F7" s="425"/>
      <c r="G7" s="425"/>
      <c r="H7" s="425"/>
      <c r="I7" s="425"/>
      <c r="J7" s="425"/>
      <c r="K7" s="425"/>
    </row>
    <row r="8" spans="1:11" ht="19.5" customHeight="1" x14ac:dyDescent="0.2">
      <c r="A8" s="96"/>
      <c r="B8" s="96"/>
      <c r="C8" s="96"/>
      <c r="D8" s="96"/>
      <c r="E8" s="96"/>
      <c r="F8" s="96"/>
      <c r="G8" s="96"/>
      <c r="H8" s="96"/>
      <c r="I8" s="96"/>
      <c r="J8" s="96"/>
      <c r="K8" s="96"/>
    </row>
    <row r="9" spans="1:11" ht="14.25" x14ac:dyDescent="0.2">
      <c r="A9" s="425" t="s">
        <v>78</v>
      </c>
      <c r="B9" s="425"/>
      <c r="C9" s="425"/>
      <c r="D9" s="425"/>
      <c r="E9" s="425"/>
      <c r="F9" s="425"/>
      <c r="G9" s="425"/>
      <c r="H9" s="425"/>
      <c r="I9" s="425"/>
      <c r="J9" s="425"/>
      <c r="K9" s="425"/>
    </row>
    <row r="10" spans="1:11" ht="19.5" customHeight="1" x14ac:dyDescent="0.2">
      <c r="A10" s="96"/>
      <c r="B10" s="96"/>
      <c r="C10" s="96"/>
      <c r="D10" s="96"/>
      <c r="E10" s="96"/>
      <c r="F10" s="96"/>
      <c r="G10" s="96"/>
      <c r="H10" s="96"/>
      <c r="I10" s="96"/>
      <c r="J10" s="96"/>
      <c r="K10" s="96"/>
    </row>
    <row r="11" spans="1:11" s="165" customFormat="1" ht="14.25" x14ac:dyDescent="0.2">
      <c r="A11" s="427" t="s">
        <v>79</v>
      </c>
      <c r="B11" s="427"/>
      <c r="C11" s="427"/>
      <c r="D11" s="427"/>
      <c r="E11" s="427"/>
      <c r="F11" s="428"/>
      <c r="G11" s="164"/>
      <c r="H11" s="164"/>
      <c r="I11" s="164"/>
      <c r="J11" s="164"/>
      <c r="K11" s="164"/>
    </row>
    <row r="12" spans="1:11" ht="9" customHeight="1" x14ac:dyDescent="0.2">
      <c r="A12" s="424"/>
      <c r="B12" s="425"/>
      <c r="C12" s="425"/>
      <c r="D12" s="425"/>
      <c r="E12" s="425"/>
      <c r="F12" s="425"/>
      <c r="G12" s="425"/>
      <c r="H12" s="425"/>
      <c r="I12" s="425"/>
      <c r="J12" s="425"/>
      <c r="K12" s="425"/>
    </row>
    <row r="13" spans="1:11" ht="23.25" customHeight="1" x14ac:dyDescent="0.2">
      <c r="A13" s="424" t="s">
        <v>157</v>
      </c>
      <c r="B13" s="425"/>
      <c r="C13" s="425"/>
      <c r="D13" s="425"/>
      <c r="E13" s="425"/>
      <c r="F13" s="425"/>
      <c r="G13" s="425"/>
      <c r="H13" s="425"/>
      <c r="I13" s="425"/>
      <c r="J13" s="425"/>
      <c r="K13" s="425"/>
    </row>
    <row r="14" spans="1:11" ht="23.25" customHeight="1" x14ac:dyDescent="0.2">
      <c r="A14" s="159" t="s">
        <v>158</v>
      </c>
      <c r="B14" s="160"/>
      <c r="C14" s="160"/>
      <c r="D14" s="160"/>
      <c r="E14" s="160"/>
      <c r="F14" s="160"/>
      <c r="G14" s="160"/>
      <c r="H14" s="160"/>
      <c r="I14" s="160"/>
      <c r="J14" s="160"/>
      <c r="K14" s="160"/>
    </row>
    <row r="15" spans="1:11" ht="23.25" customHeight="1" x14ac:dyDescent="0.2">
      <c r="A15" s="424" t="s">
        <v>162</v>
      </c>
      <c r="B15" s="425"/>
      <c r="C15" s="425"/>
      <c r="D15" s="425"/>
      <c r="E15" s="425"/>
      <c r="F15" s="425"/>
      <c r="G15" s="425"/>
      <c r="H15" s="425"/>
      <c r="I15" s="425"/>
      <c r="J15" s="425"/>
      <c r="K15" s="425"/>
    </row>
    <row r="16" spans="1:11" ht="24.75" customHeight="1" x14ac:dyDescent="0.2">
      <c r="A16" s="424" t="s">
        <v>163</v>
      </c>
      <c r="B16" s="425"/>
      <c r="C16" s="425"/>
      <c r="D16" s="425"/>
      <c r="E16" s="425"/>
      <c r="F16" s="425"/>
      <c r="G16" s="425"/>
      <c r="H16" s="425"/>
      <c r="I16" s="425"/>
      <c r="J16" s="425"/>
      <c r="K16" s="425"/>
    </row>
    <row r="17" spans="1:11" ht="21" customHeight="1" x14ac:dyDescent="0.2">
      <c r="A17" s="424" t="s">
        <v>160</v>
      </c>
      <c r="B17" s="425"/>
      <c r="C17" s="425"/>
      <c r="D17" s="425"/>
      <c r="E17" s="425"/>
      <c r="F17" s="425"/>
      <c r="G17" s="425"/>
      <c r="H17" s="425"/>
      <c r="I17" s="425"/>
      <c r="J17" s="425"/>
      <c r="K17" s="425"/>
    </row>
    <row r="18" spans="1:11" ht="19.5" customHeight="1" x14ac:dyDescent="0.2">
      <c r="A18" s="424" t="s">
        <v>151</v>
      </c>
      <c r="B18" s="425"/>
      <c r="C18" s="425"/>
      <c r="D18" s="425"/>
      <c r="E18" s="425"/>
      <c r="F18" s="425"/>
      <c r="G18" s="425"/>
      <c r="H18" s="425"/>
      <c r="I18" s="425"/>
      <c r="J18" s="425"/>
      <c r="K18" s="425"/>
    </row>
    <row r="19" spans="1:11" ht="21.75" customHeight="1" x14ac:dyDescent="0.2">
      <c r="A19" s="424" t="s">
        <v>159</v>
      </c>
      <c r="B19" s="425"/>
      <c r="C19" s="425"/>
      <c r="D19" s="425"/>
      <c r="E19" s="425"/>
      <c r="F19" s="425"/>
      <c r="G19" s="425"/>
      <c r="H19" s="425"/>
      <c r="I19" s="425"/>
      <c r="J19" s="425"/>
      <c r="K19" s="425"/>
    </row>
    <row r="20" spans="1:11" ht="24.75" customHeight="1" x14ac:dyDescent="0.2">
      <c r="A20" s="424" t="s">
        <v>80</v>
      </c>
      <c r="B20" s="425"/>
      <c r="C20" s="425"/>
      <c r="D20" s="425"/>
      <c r="E20" s="425"/>
      <c r="F20" s="425"/>
      <c r="G20" s="425"/>
      <c r="H20" s="425"/>
      <c r="I20" s="425"/>
      <c r="J20" s="425"/>
      <c r="K20" s="425"/>
    </row>
    <row r="21" spans="1:11" ht="23.25" customHeight="1" x14ac:dyDescent="0.2">
      <c r="A21" s="424" t="s">
        <v>161</v>
      </c>
      <c r="B21" s="425"/>
      <c r="C21" s="425"/>
      <c r="D21" s="425"/>
      <c r="E21" s="425"/>
      <c r="F21" s="425"/>
      <c r="G21" s="425"/>
      <c r="H21" s="425"/>
      <c r="I21" s="425"/>
      <c r="J21" s="425"/>
      <c r="K21" s="425"/>
    </row>
    <row r="22" spans="1:11" ht="19.5" customHeight="1" x14ac:dyDescent="0.2">
      <c r="A22" s="96"/>
      <c r="B22" s="96"/>
      <c r="C22" s="96"/>
      <c r="D22" s="96"/>
      <c r="E22" s="96"/>
      <c r="F22" s="96"/>
      <c r="G22" s="96"/>
      <c r="H22" s="96"/>
      <c r="I22" s="96"/>
      <c r="J22" s="96"/>
      <c r="K22" s="96"/>
    </row>
    <row r="23" spans="1:11" ht="17.25" customHeight="1" x14ac:dyDescent="0.2">
      <c r="A23" s="426" t="s">
        <v>76</v>
      </c>
      <c r="B23" s="426"/>
      <c r="C23" s="426"/>
      <c r="D23" s="426"/>
      <c r="E23" s="426"/>
      <c r="F23" s="426"/>
      <c r="G23" s="426"/>
      <c r="H23" s="426"/>
      <c r="I23" s="426"/>
      <c r="J23" s="426"/>
      <c r="K23" s="426"/>
    </row>
    <row r="24" spans="1:11" ht="30" customHeight="1" x14ac:dyDescent="0.2">
      <c r="A24" s="423" t="s">
        <v>152</v>
      </c>
      <c r="B24" s="423"/>
      <c r="C24" s="423"/>
      <c r="D24" s="423"/>
      <c r="E24" s="423"/>
      <c r="F24" s="423"/>
      <c r="G24" s="423" t="s">
        <v>153</v>
      </c>
      <c r="H24" s="423"/>
      <c r="I24" s="423"/>
      <c r="J24" s="423"/>
      <c r="K24" s="423"/>
    </row>
    <row r="25" spans="1:11" ht="37.5" customHeight="1" x14ac:dyDescent="0.2">
      <c r="A25" s="423" t="s">
        <v>155</v>
      </c>
      <c r="B25" s="423"/>
      <c r="C25" s="423"/>
      <c r="D25" s="423"/>
      <c r="E25" s="423"/>
      <c r="F25" s="423"/>
      <c r="G25" s="423" t="s">
        <v>154</v>
      </c>
      <c r="H25" s="423"/>
      <c r="I25" s="423"/>
      <c r="J25" s="423"/>
      <c r="K25" s="423"/>
    </row>
    <row r="26" spans="1:11" ht="30.75" customHeight="1" x14ac:dyDescent="0.2">
      <c r="A26" s="423" t="s">
        <v>156</v>
      </c>
      <c r="B26" s="423"/>
      <c r="C26" s="423"/>
      <c r="D26" s="423"/>
      <c r="E26" s="423"/>
      <c r="F26" s="423"/>
      <c r="G26" s="161"/>
      <c r="H26" s="161"/>
      <c r="I26" s="161"/>
      <c r="J26" s="161"/>
      <c r="K26" s="161"/>
    </row>
  </sheetData>
  <sheetProtection password="AA76"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4"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showGridLines="0" zoomScale="90" zoomScaleNormal="90" workbookViewId="0">
      <selection activeCell="C39" sqref="C39"/>
    </sheetView>
  </sheetViews>
  <sheetFormatPr defaultRowHeight="12.75" x14ac:dyDescent="0.2"/>
  <cols>
    <col min="1" max="1" width="12.28515625" style="35" customWidth="1"/>
    <col min="2" max="2" width="12.85546875" style="35" customWidth="1"/>
    <col min="3" max="3" width="10.140625" style="35" bestFit="1" customWidth="1"/>
    <col min="4" max="4" width="10.85546875" style="35" customWidth="1"/>
    <col min="5" max="5" width="9.140625" style="35"/>
    <col min="6" max="6" width="12" style="35" customWidth="1"/>
    <col min="7" max="7" width="9.140625" style="35" customWidth="1"/>
    <col min="8" max="8" width="27.85546875" style="35" customWidth="1"/>
    <col min="9" max="9" width="45" style="35" bestFit="1" customWidth="1"/>
    <col min="10" max="10" width="9.28515625" style="35" customWidth="1"/>
    <col min="11" max="11" width="14" style="35" hidden="1" customWidth="1"/>
    <col min="12" max="16384" width="9.140625" style="35"/>
  </cols>
  <sheetData>
    <row r="1" spans="1:12" ht="23.25" customHeight="1" x14ac:dyDescent="0.2">
      <c r="A1" s="35" t="s">
        <v>27</v>
      </c>
      <c r="B1" s="436">
        <f>'Check Request'!$B$6</f>
        <v>0</v>
      </c>
      <c r="C1" s="436"/>
      <c r="D1" s="436">
        <f>'Check Request'!D6:E6</f>
        <v>0</v>
      </c>
      <c r="E1" s="436"/>
      <c r="F1" s="179" t="s">
        <v>17</v>
      </c>
      <c r="G1" s="177">
        <f>'Check Request'!H6</f>
        <v>0</v>
      </c>
    </row>
    <row r="2" spans="1:12" ht="16.5" customHeight="1" x14ac:dyDescent="0.2">
      <c r="A2" s="35" t="s">
        <v>16</v>
      </c>
      <c r="B2" s="31"/>
      <c r="C2" s="31"/>
      <c r="E2" s="439"/>
      <c r="F2" s="440"/>
      <c r="G2" s="440"/>
      <c r="H2" s="440"/>
      <c r="I2" s="59"/>
      <c r="K2" s="180"/>
    </row>
    <row r="3" spans="1:12" ht="15.75" customHeight="1" x14ac:dyDescent="0.2">
      <c r="A3" s="60" t="s">
        <v>2</v>
      </c>
      <c r="B3" s="441" t="s">
        <v>107</v>
      </c>
      <c r="C3" s="441"/>
      <c r="D3" s="87"/>
      <c r="E3" s="440"/>
      <c r="F3" s="440"/>
      <c r="G3" s="440"/>
      <c r="H3" s="440"/>
      <c r="I3" s="59"/>
      <c r="J3" s="181"/>
      <c r="K3" s="182">
        <f>(D3*12)</f>
        <v>0</v>
      </c>
    </row>
    <row r="4" spans="1:12" ht="4.5" customHeight="1" x14ac:dyDescent="0.2">
      <c r="A4" s="62"/>
      <c r="B4" s="37" t="s">
        <v>22</v>
      </c>
      <c r="C4" s="37"/>
      <c r="D4" s="63"/>
      <c r="E4" s="440"/>
      <c r="F4" s="440"/>
      <c r="G4" s="440"/>
      <c r="H4" s="440"/>
      <c r="I4" s="59"/>
      <c r="J4" s="183"/>
      <c r="K4" s="182"/>
    </row>
    <row r="5" spans="1:12" ht="15" customHeight="1" x14ac:dyDescent="0.2">
      <c r="A5" s="60" t="s">
        <v>3</v>
      </c>
      <c r="B5" s="441" t="s">
        <v>107</v>
      </c>
      <c r="C5" s="441"/>
      <c r="D5" s="88"/>
      <c r="E5" s="440"/>
      <c r="F5" s="440"/>
      <c r="G5" s="440"/>
      <c r="H5" s="440"/>
      <c r="I5" s="59"/>
      <c r="J5" s="183"/>
      <c r="K5" s="182">
        <f>(D5*12)</f>
        <v>0</v>
      </c>
    </row>
    <row r="6" spans="1:12" ht="19.5" customHeight="1" x14ac:dyDescent="0.2">
      <c r="F6" s="65"/>
      <c r="G6" s="38" t="str">
        <f>IF(F7=1,((K3+K5)/AMI!B7),IF(F7=2,(K3+K5)/AMI!C7,IF(F7=3,(K3+K5)/AMI!D7,IF(F7=4,(K3+K5)/AMI!E7,IF(F7=5,((K3+K5)/AMI!F7),IF(F7=6,((K3+K5))/AMI!G7,""))))))</f>
        <v/>
      </c>
      <c r="H6" s="34"/>
      <c r="I6" s="59"/>
      <c r="J6" s="184"/>
    </row>
    <row r="7" spans="1:12" ht="12.75" customHeight="1" x14ac:dyDescent="0.2">
      <c r="A7" s="443" t="s">
        <v>134</v>
      </c>
      <c r="B7" s="443"/>
      <c r="C7" s="443"/>
      <c r="D7" s="443"/>
      <c r="E7" s="444"/>
      <c r="F7" s="221">
        <f>'Check Request'!H12</f>
        <v>0</v>
      </c>
      <c r="G7" s="136" t="str">
        <f>IF(F7=7,((K3+K5)/AMI!H7),IF(F7=8,(K3+K5)/AMI!I7,IF(F7=9,(K3+K5)/AMI!J7,IF(F7=10,(K3+K5)/AMI!K7,""))))</f>
        <v/>
      </c>
      <c r="H7" s="34"/>
      <c r="I7" s="34"/>
      <c r="J7" s="184"/>
    </row>
    <row r="8" spans="1:12" ht="7.5" customHeight="1" x14ac:dyDescent="0.2">
      <c r="A8" s="66"/>
      <c r="B8" s="66"/>
      <c r="C8" s="66"/>
      <c r="D8" s="66"/>
      <c r="E8" s="66"/>
    </row>
    <row r="9" spans="1:12" ht="15" customHeight="1" x14ac:dyDescent="0.2">
      <c r="A9" s="185" t="s">
        <v>4</v>
      </c>
      <c r="D9" s="447" t="s">
        <v>11</v>
      </c>
      <c r="E9" s="447"/>
      <c r="F9" s="447"/>
      <c r="G9" s="447"/>
      <c r="H9" s="447"/>
    </row>
    <row r="10" spans="1:12" ht="7.5" customHeight="1" x14ac:dyDescent="0.2">
      <c r="A10" s="66"/>
      <c r="B10" s="66"/>
      <c r="C10" s="66"/>
      <c r="D10" s="66"/>
      <c r="E10" s="66"/>
    </row>
    <row r="11" spans="1:12" ht="12.75" customHeight="1" x14ac:dyDescent="0.2">
      <c r="A11" s="176" t="s">
        <v>23</v>
      </c>
      <c r="B11" s="61"/>
      <c r="D11" s="442" t="s">
        <v>12</v>
      </c>
      <c r="E11" s="442"/>
      <c r="F11" s="442"/>
      <c r="G11" s="442"/>
      <c r="H11" s="442"/>
    </row>
    <row r="12" spans="1:12" ht="4.5" customHeight="1" x14ac:dyDescent="0.2">
      <c r="A12" s="37"/>
      <c r="B12" s="63"/>
      <c r="C12" s="40"/>
      <c r="D12" s="442"/>
      <c r="E12" s="442"/>
      <c r="F12" s="442"/>
      <c r="G12" s="442"/>
      <c r="H12" s="442"/>
    </row>
    <row r="13" spans="1:12" ht="12.75" customHeight="1" x14ac:dyDescent="0.2">
      <c r="A13" s="176" t="s">
        <v>219</v>
      </c>
      <c r="B13" s="67"/>
      <c r="D13" s="442"/>
      <c r="E13" s="442"/>
      <c r="F13" s="442"/>
      <c r="G13" s="442"/>
      <c r="H13" s="442"/>
    </row>
    <row r="14" spans="1:12" s="40" customFormat="1" ht="4.5" customHeight="1" x14ac:dyDescent="0.2">
      <c r="A14" s="37"/>
      <c r="B14" s="63"/>
      <c r="D14" s="68"/>
      <c r="E14" s="68"/>
      <c r="F14" s="68"/>
      <c r="G14" s="68"/>
      <c r="H14" s="68"/>
    </row>
    <row r="15" spans="1:12" x14ac:dyDescent="0.2">
      <c r="A15" s="176" t="s">
        <v>220</v>
      </c>
      <c r="B15" s="67"/>
      <c r="D15" s="60" t="s">
        <v>25</v>
      </c>
      <c r="E15" s="135" t="e">
        <f>B18/(D3)</f>
        <v>#DIV/0!</v>
      </c>
      <c r="F15" s="178" t="s">
        <v>5</v>
      </c>
      <c r="G15" s="69" t="s">
        <v>6</v>
      </c>
      <c r="H15" s="70" t="e">
        <f>IF(E15 &gt; 40%,"Yes","No")</f>
        <v>#DIV/0!</v>
      </c>
      <c r="K15" s="186">
        <v>0.41</v>
      </c>
      <c r="L15" s="186"/>
    </row>
    <row r="16" spans="1:12" s="40" customFormat="1" ht="4.5" customHeight="1" x14ac:dyDescent="0.2">
      <c r="A16" s="37"/>
      <c r="B16" s="63"/>
      <c r="D16" s="71"/>
      <c r="E16" s="72"/>
      <c r="F16" s="72"/>
      <c r="G16" s="72"/>
      <c r="H16" s="72"/>
    </row>
    <row r="17" spans="1:11" x14ac:dyDescent="0.2">
      <c r="A17" s="176" t="s">
        <v>24</v>
      </c>
      <c r="B17" s="64"/>
      <c r="D17" s="60" t="s">
        <v>26</v>
      </c>
      <c r="E17" s="135" t="e">
        <f>B18/(D5)</f>
        <v>#DIV/0!</v>
      </c>
      <c r="F17" s="178" t="s">
        <v>5</v>
      </c>
      <c r="G17" s="73" t="s">
        <v>7</v>
      </c>
      <c r="H17" s="70" t="e">
        <f>IF(E17 &gt; 50%,"Yes","No")</f>
        <v>#DIV/0!</v>
      </c>
      <c r="K17" s="186">
        <v>0.51</v>
      </c>
    </row>
    <row r="18" spans="1:11" ht="24" x14ac:dyDescent="0.2">
      <c r="A18" s="145" t="s">
        <v>8</v>
      </c>
      <c r="B18" s="134">
        <f>(B11+B13+B15+B17)</f>
        <v>0</v>
      </c>
    </row>
    <row r="19" spans="1:11" ht="25.5" customHeight="1" x14ac:dyDescent="0.2">
      <c r="A19" s="445" t="e">
        <f>IF(E15&gt;=K15,"Because housing costs exceed 40% of income, explain below how the client will sustain housing, otherwise the application will be considered incomplete.")</f>
        <v>#DIV/0!</v>
      </c>
      <c r="B19" s="446"/>
      <c r="C19" s="446"/>
      <c r="D19" s="446"/>
      <c r="E19" s="446"/>
      <c r="F19" s="446"/>
      <c r="G19" s="446"/>
      <c r="H19" s="446"/>
    </row>
    <row r="20" spans="1:11" ht="23.25" customHeight="1" x14ac:dyDescent="0.2">
      <c r="A20" s="437" t="e">
        <f>IF(E17&gt;=K17,"Because housing costs exceed 50% of income, explain below how the client will sustain housing, otherwise the application will be considered incomplete.")</f>
        <v>#DIV/0!</v>
      </c>
      <c r="B20" s="438"/>
      <c r="C20" s="438"/>
      <c r="D20" s="438"/>
      <c r="E20" s="438"/>
      <c r="F20" s="438"/>
      <c r="G20" s="438"/>
      <c r="H20" s="438"/>
    </row>
    <row r="21" spans="1:11" ht="4.5" customHeight="1" x14ac:dyDescent="0.2">
      <c r="A21" s="74"/>
      <c r="B21" s="75"/>
    </row>
    <row r="22" spans="1:11" x14ac:dyDescent="0.2">
      <c r="A22" s="448"/>
      <c r="B22" s="449"/>
      <c r="C22" s="449"/>
      <c r="D22" s="449"/>
      <c r="E22" s="449"/>
      <c r="F22" s="449"/>
      <c r="G22" s="449"/>
      <c r="H22" s="450"/>
      <c r="I22" s="76"/>
    </row>
    <row r="23" spans="1:11" x14ac:dyDescent="0.2">
      <c r="A23" s="451"/>
      <c r="B23" s="452"/>
      <c r="C23" s="452"/>
      <c r="D23" s="452"/>
      <c r="E23" s="452"/>
      <c r="F23" s="452"/>
      <c r="G23" s="452"/>
      <c r="H23" s="453"/>
    </row>
    <row r="24" spans="1:11" ht="10.5" customHeight="1" x14ac:dyDescent="0.2">
      <c r="A24" s="454"/>
      <c r="B24" s="333"/>
      <c r="C24" s="333"/>
      <c r="D24" s="333"/>
      <c r="E24" s="333"/>
      <c r="F24" s="333"/>
      <c r="G24" s="333"/>
      <c r="H24" s="455"/>
    </row>
    <row r="25" spans="1:11" s="185" customFormat="1" ht="33" customHeight="1" x14ac:dyDescent="0.2">
      <c r="A25" s="470" t="s">
        <v>200</v>
      </c>
      <c r="B25" s="470"/>
      <c r="C25" s="470"/>
      <c r="D25" s="470"/>
      <c r="E25" s="470"/>
      <c r="F25" s="470"/>
      <c r="G25" s="470"/>
      <c r="H25" s="470"/>
    </row>
    <row r="26" spans="1:11" ht="14.25" customHeight="1" x14ac:dyDescent="0.2">
      <c r="A26" s="54"/>
      <c r="B26" s="187" t="s">
        <v>45</v>
      </c>
      <c r="C26" s="469"/>
      <c r="D26" s="469"/>
      <c r="E26" s="469"/>
      <c r="F26" s="469"/>
      <c r="G26" s="469"/>
      <c r="H26" s="173"/>
    </row>
    <row r="27" spans="1:11" ht="14.25" customHeight="1" x14ac:dyDescent="0.2">
      <c r="A27" s="173"/>
      <c r="B27" s="187" t="s">
        <v>210</v>
      </c>
      <c r="C27" s="467"/>
      <c r="D27" s="468"/>
      <c r="E27" s="468"/>
      <c r="F27" s="468"/>
      <c r="G27" s="468"/>
      <c r="H27" s="173"/>
    </row>
    <row r="28" spans="1:11" ht="9" customHeight="1" x14ac:dyDescent="0.2">
      <c r="A28" s="77"/>
      <c r="B28" s="77"/>
      <c r="C28" s="77"/>
      <c r="D28" s="77"/>
      <c r="E28" s="77"/>
      <c r="F28" s="77"/>
      <c r="G28" s="77"/>
      <c r="H28" s="77"/>
    </row>
    <row r="29" spans="1:11" ht="14.25" x14ac:dyDescent="0.2">
      <c r="A29" s="222" t="s">
        <v>201</v>
      </c>
    </row>
    <row r="30" spans="1:11" ht="4.5" customHeight="1" x14ac:dyDescent="0.2">
      <c r="A30" s="461" t="s">
        <v>224</v>
      </c>
      <c r="B30" s="461"/>
      <c r="C30" s="461"/>
      <c r="D30" s="461"/>
      <c r="E30" s="461"/>
      <c r="F30" s="461"/>
      <c r="G30" s="461"/>
      <c r="H30" s="461"/>
      <c r="I30" s="73"/>
    </row>
    <row r="31" spans="1:11" ht="12" customHeight="1" x14ac:dyDescent="0.2">
      <c r="A31" s="461"/>
      <c r="B31" s="461"/>
      <c r="C31" s="461"/>
      <c r="D31" s="461"/>
      <c r="E31" s="461"/>
      <c r="F31" s="461"/>
      <c r="G31" s="461"/>
      <c r="H31" s="461"/>
      <c r="I31" s="73"/>
    </row>
    <row r="32" spans="1:11" ht="16.5" customHeight="1" x14ac:dyDescent="0.2">
      <c r="A32" s="461"/>
      <c r="B32" s="461"/>
      <c r="C32" s="461"/>
      <c r="D32" s="461"/>
      <c r="E32" s="461"/>
      <c r="F32" s="461"/>
      <c r="G32" s="461"/>
      <c r="H32" s="461"/>
      <c r="I32" s="73"/>
    </row>
    <row r="33" spans="1:9" ht="20.25" customHeight="1" x14ac:dyDescent="0.2">
      <c r="A33" s="461"/>
      <c r="B33" s="461"/>
      <c r="C33" s="461"/>
      <c r="D33" s="461"/>
      <c r="E33" s="461"/>
      <c r="F33" s="461"/>
      <c r="G33" s="461"/>
      <c r="H33" s="461"/>
      <c r="I33" s="73"/>
    </row>
    <row r="34" spans="1:9" ht="9" customHeight="1" x14ac:dyDescent="0.2">
      <c r="A34" s="211"/>
      <c r="B34" s="211"/>
      <c r="C34" s="214"/>
      <c r="D34" s="211"/>
      <c r="E34" s="211"/>
      <c r="F34" s="211"/>
      <c r="G34" s="211"/>
      <c r="H34" s="215"/>
      <c r="I34" s="212"/>
    </row>
    <row r="35" spans="1:9" x14ac:dyDescent="0.2">
      <c r="A35" s="441" t="s">
        <v>190</v>
      </c>
      <c r="B35" s="460"/>
      <c r="C35" s="261">
        <f>SUM(B18)</f>
        <v>0</v>
      </c>
      <c r="D35" s="462" t="s">
        <v>258</v>
      </c>
      <c r="E35" s="463"/>
      <c r="F35" s="463"/>
      <c r="G35" s="463"/>
      <c r="H35" s="463"/>
    </row>
    <row r="36" spans="1:9" ht="6" customHeight="1" x14ac:dyDescent="0.2">
      <c r="A36" s="253"/>
      <c r="B36" s="30"/>
      <c r="C36" s="63"/>
      <c r="D36" s="30"/>
      <c r="E36" s="253"/>
      <c r="F36" s="30"/>
      <c r="G36" s="78"/>
    </row>
    <row r="37" spans="1:9" ht="12.75" customHeight="1" x14ac:dyDescent="0.2">
      <c r="A37" s="441" t="s">
        <v>222</v>
      </c>
      <c r="B37" s="460"/>
      <c r="C37" s="261">
        <f>SUM('Household Budget'!F15:G15,'Household Budget'!F16:G16,'Household Budget'!F19:G19,'Household Budget'!F22:G22)</f>
        <v>0</v>
      </c>
      <c r="D37" s="289" t="s">
        <v>259</v>
      </c>
      <c r="E37" s="254"/>
      <c r="F37" s="255"/>
      <c r="G37" s="31"/>
    </row>
    <row r="38" spans="1:9" ht="6" customHeight="1" x14ac:dyDescent="0.2">
      <c r="A38" s="176"/>
      <c r="B38" s="30"/>
      <c r="C38" s="63"/>
      <c r="D38" s="30"/>
      <c r="E38" s="176"/>
      <c r="F38" s="30"/>
      <c r="G38" s="78"/>
    </row>
    <row r="39" spans="1:9" ht="12.75" customHeight="1" x14ac:dyDescent="0.2">
      <c r="A39" s="441" t="s">
        <v>10</v>
      </c>
      <c r="B39" s="460"/>
      <c r="C39" s="42"/>
      <c r="D39" s="464"/>
      <c r="E39" s="465"/>
      <c r="F39" s="465"/>
      <c r="G39" s="31"/>
    </row>
    <row r="40" spans="1:9" ht="6" customHeight="1" x14ac:dyDescent="0.2">
      <c r="A40" s="176"/>
      <c r="B40" s="30"/>
      <c r="C40" s="63"/>
      <c r="D40" s="465"/>
      <c r="E40" s="465"/>
      <c r="F40" s="465"/>
      <c r="G40" s="31"/>
    </row>
    <row r="41" spans="1:9" ht="14.25" customHeight="1" x14ac:dyDescent="0.2">
      <c r="A41" s="441" t="s">
        <v>9</v>
      </c>
      <c r="B41" s="460"/>
      <c r="C41" s="293">
        <f>C35+C37-C39-C44</f>
        <v>0</v>
      </c>
      <c r="D41" s="464"/>
      <c r="E41" s="465"/>
      <c r="F41" s="465"/>
      <c r="G41" s="50"/>
    </row>
    <row r="42" spans="1:9" ht="6" hidden="1" customHeight="1" x14ac:dyDescent="0.2"/>
    <row r="43" spans="1:9" ht="6" customHeight="1" x14ac:dyDescent="0.2">
      <c r="A43" s="253"/>
      <c r="B43" s="30"/>
      <c r="C43" s="63"/>
      <c r="G43" s="31"/>
    </row>
    <row r="44" spans="1:9" ht="14.25" customHeight="1" x14ac:dyDescent="0.2">
      <c r="A44" s="441" t="s">
        <v>223</v>
      </c>
      <c r="B44" s="460"/>
      <c r="C44" s="294">
        <f>SUM('Check Request'!B33)</f>
        <v>0</v>
      </c>
      <c r="G44" s="50"/>
    </row>
    <row r="45" spans="1:9" s="31" customFormat="1" ht="4.5" customHeight="1" x14ac:dyDescent="0.2">
      <c r="A45" s="188"/>
      <c r="B45" s="188"/>
      <c r="C45" s="188"/>
      <c r="D45" s="188"/>
      <c r="E45" s="188"/>
      <c r="F45" s="188"/>
      <c r="G45" s="188"/>
      <c r="H45" s="188"/>
    </row>
    <row r="46" spans="1:9" ht="53.25" customHeight="1" x14ac:dyDescent="0.2">
      <c r="A46" s="466" t="s">
        <v>235</v>
      </c>
      <c r="B46" s="466"/>
      <c r="C46" s="466"/>
      <c r="D46" s="466"/>
      <c r="E46" s="466"/>
      <c r="F46" s="466"/>
      <c r="G46" s="466"/>
      <c r="H46" s="466"/>
    </row>
    <row r="47" spans="1:9" ht="71.25" customHeight="1" x14ac:dyDescent="0.2">
      <c r="A47" s="457"/>
      <c r="B47" s="458"/>
      <c r="C47" s="458"/>
      <c r="D47" s="458"/>
      <c r="E47" s="458"/>
      <c r="F47" s="458"/>
      <c r="G47" s="458"/>
      <c r="H47" s="459"/>
    </row>
    <row r="48" spans="1:9" ht="9" hidden="1" customHeight="1" x14ac:dyDescent="0.2">
      <c r="A48" s="456"/>
      <c r="B48" s="456"/>
      <c r="C48" s="456"/>
      <c r="D48" s="456"/>
      <c r="E48" s="456"/>
      <c r="F48" s="456"/>
      <c r="G48" s="456"/>
      <c r="H48" s="456"/>
    </row>
    <row r="49" spans="1:8" ht="9" hidden="1" customHeight="1" x14ac:dyDescent="0.2">
      <c r="A49" s="456"/>
      <c r="B49" s="456"/>
      <c r="C49" s="456"/>
      <c r="D49" s="456"/>
      <c r="E49" s="456"/>
      <c r="F49" s="456"/>
      <c r="G49" s="456"/>
      <c r="H49" s="456"/>
    </row>
    <row r="50" spans="1:8" hidden="1" x14ac:dyDescent="0.2">
      <c r="A50" s="456"/>
      <c r="B50" s="456"/>
      <c r="C50" s="456"/>
      <c r="D50" s="456"/>
      <c r="E50" s="456"/>
      <c r="F50" s="456"/>
      <c r="G50" s="456"/>
      <c r="H50" s="456"/>
    </row>
    <row r="51" spans="1:8" x14ac:dyDescent="0.2">
      <c r="A51" s="65"/>
      <c r="B51" s="65"/>
      <c r="C51" s="65"/>
      <c r="D51" s="65"/>
      <c r="E51" s="65"/>
      <c r="F51" s="65"/>
      <c r="G51" s="65"/>
      <c r="H51" s="65"/>
    </row>
  </sheetData>
  <sheetProtection password="AA36"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5">
    <mergeCell ref="A22:H24"/>
    <mergeCell ref="A48:H50"/>
    <mergeCell ref="A47:H47"/>
    <mergeCell ref="A39:B39"/>
    <mergeCell ref="A30:H33"/>
    <mergeCell ref="A35:B35"/>
    <mergeCell ref="A41:B41"/>
    <mergeCell ref="D35:H35"/>
    <mergeCell ref="D39:F41"/>
    <mergeCell ref="A46:H46"/>
    <mergeCell ref="C27:G27"/>
    <mergeCell ref="C26:G26"/>
    <mergeCell ref="A25:H25"/>
    <mergeCell ref="A37:B37"/>
    <mergeCell ref="A44:B44"/>
    <mergeCell ref="B1:C1"/>
    <mergeCell ref="A20:H20"/>
    <mergeCell ref="E2:H5"/>
    <mergeCell ref="D1:E1"/>
    <mergeCell ref="B3:C3"/>
    <mergeCell ref="B5:C5"/>
    <mergeCell ref="D11:H13"/>
    <mergeCell ref="A7:E7"/>
    <mergeCell ref="A19:H19"/>
    <mergeCell ref="D9:H9"/>
  </mergeCells>
  <phoneticPr fontId="4" type="noConversion"/>
  <conditionalFormatting sqref="B1:E1 G1">
    <cfRule type="cellIs" dxfId="3"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26" sqref="F26:G26"/>
    </sheetView>
  </sheetViews>
  <sheetFormatPr defaultRowHeight="12.75" x14ac:dyDescent="0.2"/>
  <cols>
    <col min="1" max="1" width="11.7109375" customWidth="1"/>
    <col min="2" max="2" width="12" customWidth="1"/>
    <col min="3" max="3" width="9.7109375" bestFit="1" customWidth="1"/>
    <col min="4" max="4" width="9.7109375" customWidth="1"/>
    <col min="5" max="5" width="12.28515625" customWidth="1"/>
    <col min="6" max="6" width="6.7109375" customWidth="1"/>
    <col min="7" max="7" width="8.7109375" bestFit="1" customWidth="1"/>
    <col min="8" max="8" width="14.42578125" customWidth="1"/>
    <col min="9" max="9" width="14" customWidth="1"/>
    <col min="10" max="10" width="9.28515625" hidden="1" customWidth="1"/>
  </cols>
  <sheetData>
    <row r="1" spans="1:10" ht="22.5" customHeight="1" x14ac:dyDescent="0.2"/>
    <row r="2" spans="1:10" ht="14.25" x14ac:dyDescent="0.2">
      <c r="A2" s="2" t="s">
        <v>27</v>
      </c>
      <c r="B2" s="534">
        <f>'Check Request'!$B$6</f>
        <v>0</v>
      </c>
      <c r="C2" s="535"/>
      <c r="D2" s="534">
        <f>'Check Request'!$D$6</f>
        <v>0</v>
      </c>
      <c r="E2" s="535"/>
      <c r="F2" s="9" t="s">
        <v>17</v>
      </c>
      <c r="G2" s="32">
        <f>'Check Request'!$H$6</f>
        <v>0</v>
      </c>
      <c r="J2" s="10">
        <f>'Justification Sheet'!F7</f>
        <v>0</v>
      </c>
    </row>
    <row r="3" spans="1:10" ht="15" x14ac:dyDescent="0.2">
      <c r="A3" s="2"/>
      <c r="B3" s="27"/>
      <c r="C3" s="28"/>
      <c r="D3" s="29"/>
      <c r="E3" s="11"/>
      <c r="F3" s="9"/>
      <c r="G3" s="12"/>
    </row>
    <row r="4" spans="1:10" ht="13.5" customHeight="1" x14ac:dyDescent="0.2">
      <c r="A4" s="13"/>
      <c r="B4" s="13"/>
      <c r="C4" s="13"/>
      <c r="D4" s="13"/>
      <c r="E4" s="13"/>
      <c r="F4" s="14"/>
      <c r="G4" s="14"/>
      <c r="H4" s="15"/>
    </row>
    <row r="5" spans="1:10" ht="32.25" customHeight="1" x14ac:dyDescent="0.2">
      <c r="A5" s="488" t="s">
        <v>144</v>
      </c>
      <c r="B5" s="489"/>
      <c r="C5" s="489"/>
      <c r="D5" s="489"/>
      <c r="E5" s="489"/>
      <c r="F5" s="489"/>
      <c r="G5" s="489"/>
    </row>
    <row r="6" spans="1:10" ht="9" customHeight="1" x14ac:dyDescent="0.2"/>
    <row r="7" spans="1:10" ht="8.25" customHeight="1" x14ac:dyDescent="0.2">
      <c r="A7" s="16"/>
      <c r="B7" s="16"/>
      <c r="C7" s="16"/>
      <c r="D7" s="16"/>
      <c r="E7" s="16"/>
      <c r="F7" s="17"/>
      <c r="G7" s="17"/>
    </row>
    <row r="8" spans="1:10" ht="13.5" customHeight="1" x14ac:dyDescent="0.2">
      <c r="A8" s="471" t="s">
        <v>105</v>
      </c>
      <c r="B8" s="471"/>
      <c r="C8" s="471"/>
      <c r="D8" s="471"/>
      <c r="E8" s="471"/>
      <c r="F8" s="471"/>
      <c r="G8" s="471"/>
    </row>
    <row r="9" spans="1:10" ht="13.5" customHeight="1" x14ac:dyDescent="0.2">
      <c r="A9" s="494" t="s">
        <v>60</v>
      </c>
      <c r="B9" s="495"/>
      <c r="C9" s="495"/>
      <c r="D9" s="495"/>
      <c r="E9" s="496"/>
      <c r="F9" s="497">
        <f>'Check Request'!H11</f>
        <v>0</v>
      </c>
      <c r="G9" s="498"/>
    </row>
    <row r="10" spans="1:10" s="33" customFormat="1" ht="13.5" customHeight="1" x14ac:dyDescent="0.2">
      <c r="A10" s="471" t="s">
        <v>53</v>
      </c>
      <c r="B10" s="471"/>
      <c r="C10" s="471"/>
      <c r="D10" s="471"/>
      <c r="E10" s="471"/>
      <c r="F10" s="471"/>
      <c r="G10" s="471"/>
    </row>
    <row r="11" spans="1:10" ht="15.75" customHeight="1" x14ac:dyDescent="0.2">
      <c r="A11" s="476" t="s">
        <v>145</v>
      </c>
      <c r="B11" s="476"/>
      <c r="C11" s="476"/>
      <c r="D11" s="476"/>
      <c r="E11" s="476"/>
      <c r="F11" s="499"/>
      <c r="G11" s="499"/>
      <c r="H11" s="18"/>
    </row>
    <row r="12" spans="1:10" s="33" customFormat="1" ht="15.75" customHeight="1" x14ac:dyDescent="0.2">
      <c r="A12" s="477" t="s">
        <v>110</v>
      </c>
      <c r="B12" s="478"/>
      <c r="C12" s="478"/>
      <c r="D12" s="478"/>
      <c r="E12" s="479"/>
      <c r="F12" s="472"/>
      <c r="G12" s="473"/>
      <c r="H12" s="18"/>
    </row>
    <row r="13" spans="1:10" s="33" customFormat="1" ht="29.25" customHeight="1" thickBot="1" x14ac:dyDescent="0.25">
      <c r="A13" s="480" t="s">
        <v>146</v>
      </c>
      <c r="B13" s="481"/>
      <c r="C13" s="481"/>
      <c r="D13" s="481"/>
      <c r="E13" s="482"/>
      <c r="F13" s="483"/>
      <c r="G13" s="484"/>
      <c r="H13" s="18"/>
    </row>
    <row r="14" spans="1:10" s="33" customFormat="1" ht="15.75" customHeight="1" x14ac:dyDescent="0.2">
      <c r="A14" s="485" t="s">
        <v>234</v>
      </c>
      <c r="B14" s="485"/>
      <c r="C14" s="485"/>
      <c r="D14" s="485"/>
      <c r="E14" s="485"/>
      <c r="F14" s="486">
        <f>SUM('Justification Sheet'!B11)</f>
        <v>0</v>
      </c>
      <c r="G14" s="487"/>
      <c r="H14" s="18"/>
    </row>
    <row r="15" spans="1:10" s="33" customFormat="1" ht="15.75" customHeight="1" x14ac:dyDescent="0.2">
      <c r="A15" s="477" t="s">
        <v>74</v>
      </c>
      <c r="B15" s="478"/>
      <c r="C15" s="478"/>
      <c r="D15" s="478"/>
      <c r="E15" s="479"/>
      <c r="F15" s="472"/>
      <c r="G15" s="473"/>
      <c r="H15" s="18"/>
    </row>
    <row r="16" spans="1:10" s="33" customFormat="1" ht="15.75" customHeight="1" x14ac:dyDescent="0.2">
      <c r="A16" s="250" t="s">
        <v>221</v>
      </c>
      <c r="B16" s="251"/>
      <c r="C16" s="251"/>
      <c r="D16" s="251"/>
      <c r="E16" s="252"/>
      <c r="F16" s="472"/>
      <c r="G16" s="473"/>
      <c r="H16" s="18"/>
    </row>
    <row r="17" spans="1:8" ht="15.75" customHeight="1" thickBot="1" x14ac:dyDescent="0.25">
      <c r="A17" s="503" t="s">
        <v>147</v>
      </c>
      <c r="B17" s="504"/>
      <c r="C17" s="504"/>
      <c r="D17" s="504"/>
      <c r="E17" s="505"/>
      <c r="F17" s="472"/>
      <c r="G17" s="473"/>
      <c r="H17" s="18"/>
    </row>
    <row r="18" spans="1:8" s="3" customFormat="1" ht="15.75" customHeight="1" x14ac:dyDescent="0.2">
      <c r="A18" s="490" t="s">
        <v>54</v>
      </c>
      <c r="B18" s="500"/>
      <c r="C18" s="500"/>
      <c r="D18" s="500"/>
      <c r="E18" s="501"/>
      <c r="F18" s="486">
        <f>SUM('Justification Sheet'!B13)</f>
        <v>0</v>
      </c>
      <c r="G18" s="487"/>
      <c r="H18" s="19"/>
    </row>
    <row r="19" spans="1:8" s="3" customFormat="1" ht="15.75" customHeight="1" x14ac:dyDescent="0.2">
      <c r="A19" s="477" t="s">
        <v>55</v>
      </c>
      <c r="B19" s="478"/>
      <c r="C19" s="478"/>
      <c r="D19" s="478"/>
      <c r="E19" s="479"/>
      <c r="F19" s="472"/>
      <c r="G19" s="502"/>
      <c r="H19" s="19"/>
    </row>
    <row r="20" spans="1:8" s="3" customFormat="1" ht="15.75" customHeight="1" thickBot="1" x14ac:dyDescent="0.25">
      <c r="A20" s="503" t="s">
        <v>148</v>
      </c>
      <c r="B20" s="506"/>
      <c r="C20" s="506"/>
      <c r="D20" s="506"/>
      <c r="E20" s="507"/>
      <c r="F20" s="474"/>
      <c r="G20" s="475"/>
      <c r="H20" s="19"/>
    </row>
    <row r="21" spans="1:8" s="3" customFormat="1" ht="15.75" customHeight="1" x14ac:dyDescent="0.2">
      <c r="A21" s="490" t="s">
        <v>149</v>
      </c>
      <c r="B21" s="491"/>
      <c r="C21" s="491"/>
      <c r="D21" s="491"/>
      <c r="E21" s="492"/>
      <c r="F21" s="486">
        <f>SUM('Justification Sheet'!B15)</f>
        <v>0</v>
      </c>
      <c r="G21" s="493"/>
      <c r="H21" s="19"/>
    </row>
    <row r="22" spans="1:8" ht="15.75" customHeight="1" x14ac:dyDescent="0.2">
      <c r="A22" s="477" t="s">
        <v>176</v>
      </c>
      <c r="B22" s="511"/>
      <c r="C22" s="511"/>
      <c r="D22" s="511"/>
      <c r="E22" s="512"/>
      <c r="F22" s="472"/>
      <c r="G22" s="473"/>
      <c r="H22" s="18"/>
    </row>
    <row r="23" spans="1:8" s="33" customFormat="1" ht="15.75" customHeight="1" thickBot="1" x14ac:dyDescent="0.25">
      <c r="A23" s="258" t="s">
        <v>214</v>
      </c>
      <c r="B23" s="259"/>
      <c r="C23" s="259"/>
      <c r="D23" s="259"/>
      <c r="E23" s="260"/>
      <c r="F23" s="474"/>
      <c r="G23" s="475"/>
      <c r="H23" s="18"/>
    </row>
    <row r="24" spans="1:8" ht="15.75" customHeight="1" x14ac:dyDescent="0.2">
      <c r="A24" s="485" t="s">
        <v>56</v>
      </c>
      <c r="B24" s="485"/>
      <c r="C24" s="485"/>
      <c r="D24" s="485"/>
      <c r="E24" s="485"/>
      <c r="F24" s="513">
        <f>SUM('Justification Sheet'!B17)</f>
        <v>0</v>
      </c>
      <c r="G24" s="513"/>
      <c r="H24" s="18"/>
    </row>
    <row r="25" spans="1:8" s="3" customFormat="1" ht="28.9" customHeight="1" x14ac:dyDescent="0.2">
      <c r="A25" s="514" t="s">
        <v>112</v>
      </c>
      <c r="B25" s="514"/>
      <c r="C25" s="514"/>
      <c r="D25" s="514"/>
      <c r="E25" s="514"/>
      <c r="F25" s="515">
        <f>SUM('Check Request'!H12)*200</f>
        <v>0</v>
      </c>
      <c r="G25" s="515"/>
      <c r="H25" s="19"/>
    </row>
    <row r="26" spans="1:8" ht="15.75" customHeight="1" x14ac:dyDescent="0.2">
      <c r="A26" s="476" t="s">
        <v>57</v>
      </c>
      <c r="B26" s="476"/>
      <c r="C26" s="476"/>
      <c r="D26" s="476"/>
      <c r="E26" s="476"/>
      <c r="F26" s="550"/>
      <c r="G26" s="550"/>
      <c r="H26" s="18"/>
    </row>
    <row r="27" spans="1:8" s="3" customFormat="1" ht="15.75" customHeight="1" x14ac:dyDescent="0.2">
      <c r="A27" s="476" t="s">
        <v>177</v>
      </c>
      <c r="B27" s="476"/>
      <c r="C27" s="476"/>
      <c r="D27" s="476"/>
      <c r="E27" s="476"/>
      <c r="F27" s="550"/>
      <c r="G27" s="550"/>
      <c r="H27" s="19"/>
    </row>
    <row r="28" spans="1:8" s="3" customFormat="1" ht="15.75" customHeight="1" x14ac:dyDescent="0.2">
      <c r="A28" s="476" t="s">
        <v>58</v>
      </c>
      <c r="B28" s="476"/>
      <c r="C28" s="476"/>
      <c r="D28" s="476"/>
      <c r="E28" s="476"/>
      <c r="F28" s="550"/>
      <c r="G28" s="550"/>
      <c r="H28" s="19"/>
    </row>
    <row r="29" spans="1:8" ht="45.75" customHeight="1" thickBot="1" x14ac:dyDescent="0.25">
      <c r="A29" s="541" t="s">
        <v>178</v>
      </c>
      <c r="B29" s="542"/>
      <c r="C29" s="542"/>
      <c r="D29" s="542"/>
      <c r="E29" s="543"/>
      <c r="F29" s="544"/>
      <c r="G29" s="545"/>
      <c r="H29" s="1"/>
    </row>
    <row r="30" spans="1:8" ht="15.75" customHeight="1" thickBot="1" x14ac:dyDescent="0.25">
      <c r="A30" s="546"/>
      <c r="B30" s="547"/>
      <c r="C30" s="547"/>
      <c r="D30" s="547"/>
      <c r="E30" s="548"/>
      <c r="F30" s="539"/>
      <c r="G30" s="549"/>
      <c r="H30" s="1"/>
    </row>
    <row r="31" spans="1:8" ht="15.75" customHeight="1" thickTop="1" x14ac:dyDescent="0.2">
      <c r="A31" s="536"/>
      <c r="B31" s="537"/>
      <c r="C31" s="537"/>
      <c r="D31" s="537"/>
      <c r="E31" s="538"/>
      <c r="F31" s="539"/>
      <c r="G31" s="540"/>
      <c r="H31" s="516" t="s">
        <v>179</v>
      </c>
    </row>
    <row r="32" spans="1:8" ht="9" customHeight="1" thickBot="1" x14ac:dyDescent="0.25">
      <c r="A32" s="20"/>
      <c r="B32" s="20"/>
      <c r="C32" s="20"/>
      <c r="D32" s="20"/>
      <c r="E32" s="20"/>
      <c r="F32" s="21"/>
      <c r="G32" s="21"/>
      <c r="H32" s="517"/>
    </row>
    <row r="33" spans="1:10" ht="16.5" customHeight="1" thickBot="1" x14ac:dyDescent="0.25">
      <c r="A33" s="20"/>
      <c r="B33" s="20"/>
      <c r="C33" s="518" t="s">
        <v>59</v>
      </c>
      <c r="D33" s="519"/>
      <c r="E33" s="520"/>
      <c r="F33" s="521">
        <f>SUM(F11:G31)</f>
        <v>0</v>
      </c>
      <c r="G33" s="522"/>
      <c r="H33" s="517"/>
      <c r="I33" s="5"/>
      <c r="J33" s="5"/>
    </row>
    <row r="34" spans="1:10" ht="10.5" customHeight="1" x14ac:dyDescent="0.2">
      <c r="A34" s="20"/>
      <c r="B34" s="20"/>
      <c r="C34" s="22"/>
      <c r="D34" s="23"/>
      <c r="E34" s="24"/>
      <c r="F34" s="25"/>
      <c r="G34" s="25"/>
      <c r="H34" s="517"/>
      <c r="I34" s="5"/>
      <c r="J34" s="5"/>
    </row>
    <row r="35" spans="1:10" ht="17.25" customHeight="1" x14ac:dyDescent="0.2">
      <c r="A35" s="523" t="s">
        <v>180</v>
      </c>
      <c r="B35" s="524"/>
      <c r="C35" s="524"/>
      <c r="D35" s="524"/>
      <c r="E35" s="525"/>
      <c r="F35" s="527">
        <f>(F33-F9)</f>
        <v>0</v>
      </c>
      <c r="G35" s="528"/>
      <c r="H35" s="531">
        <f>SUM(F35:G35)</f>
        <v>0</v>
      </c>
      <c r="I35" s="5"/>
      <c r="J35" s="5"/>
    </row>
    <row r="36" spans="1:10" ht="13.5" customHeight="1" thickBot="1" x14ac:dyDescent="0.25">
      <c r="A36" s="526"/>
      <c r="B36" s="526"/>
      <c r="C36" s="526"/>
      <c r="D36" s="526"/>
      <c r="E36" s="526"/>
      <c r="F36" s="529"/>
      <c r="G36" s="530"/>
      <c r="H36" s="532"/>
      <c r="I36" s="5"/>
      <c r="J36" s="5"/>
    </row>
    <row r="37" spans="1:10" ht="45" customHeight="1" thickTop="1" x14ac:dyDescent="0.2">
      <c r="A37" s="508" t="s">
        <v>181</v>
      </c>
      <c r="B37" s="509"/>
      <c r="C37" s="509"/>
      <c r="D37" s="509"/>
      <c r="E37" s="509"/>
      <c r="F37" s="509"/>
      <c r="G37" s="509"/>
    </row>
    <row r="38" spans="1:10" ht="13.5" customHeight="1" x14ac:dyDescent="0.2">
      <c r="A38" s="20"/>
      <c r="B38" s="20"/>
      <c r="C38" s="22"/>
      <c r="D38" s="23"/>
      <c r="E38" s="24"/>
      <c r="F38" s="25"/>
      <c r="G38" s="25"/>
    </row>
    <row r="39" spans="1:10" ht="13.5" customHeight="1" x14ac:dyDescent="0.2">
      <c r="A39" s="551"/>
      <c r="B39" s="552"/>
      <c r="C39" s="552"/>
      <c r="D39" s="552"/>
      <c r="E39" s="552"/>
      <c r="F39" s="510"/>
      <c r="G39" s="510"/>
    </row>
    <row r="40" spans="1:10" ht="13.5" customHeight="1" x14ac:dyDescent="0.2">
      <c r="A40" s="20"/>
      <c r="B40" s="20"/>
      <c r="C40" s="26"/>
      <c r="D40" s="8"/>
      <c r="E40" s="6"/>
      <c r="F40" s="25"/>
      <c r="G40" s="25"/>
    </row>
    <row r="41" spans="1:10" ht="13.5" customHeight="1" x14ac:dyDescent="0.2">
      <c r="A41" s="20"/>
      <c r="B41" s="20"/>
      <c r="C41" s="26"/>
      <c r="D41" s="8"/>
      <c r="E41" s="6"/>
      <c r="F41" s="25"/>
      <c r="G41" s="25"/>
    </row>
    <row r="42" spans="1:10" ht="13.5" customHeight="1" x14ac:dyDescent="0.2">
      <c r="A42" s="20"/>
      <c r="B42" s="20"/>
      <c r="C42" s="26"/>
      <c r="D42" s="8"/>
      <c r="E42" s="6"/>
      <c r="F42" s="25"/>
      <c r="G42" s="25"/>
    </row>
    <row r="43" spans="1:10" ht="13.5" customHeight="1" x14ac:dyDescent="0.2">
      <c r="A43" s="20"/>
      <c r="B43" s="20"/>
      <c r="C43" s="20"/>
      <c r="D43" s="20"/>
      <c r="E43" s="20"/>
      <c r="F43" s="20"/>
      <c r="G43" s="20"/>
    </row>
    <row r="44" spans="1:10" ht="13.5" customHeight="1" x14ac:dyDescent="0.2">
      <c r="A44" s="533"/>
      <c r="B44" s="533"/>
      <c r="C44" s="533"/>
      <c r="D44" s="533"/>
      <c r="E44" s="533"/>
      <c r="F44" s="533"/>
      <c r="G44" s="533"/>
    </row>
    <row r="45" spans="1:10" ht="13.5" customHeight="1" x14ac:dyDescent="0.2">
      <c r="A45" s="20"/>
      <c r="B45" s="20"/>
      <c r="C45" s="20"/>
      <c r="D45" s="20"/>
      <c r="E45" s="20"/>
      <c r="F45" s="20"/>
      <c r="G45" s="20"/>
    </row>
    <row r="46" spans="1:10" ht="13.5" customHeight="1" x14ac:dyDescent="0.2">
      <c r="A46" s="20"/>
      <c r="B46" s="20"/>
      <c r="C46" s="20"/>
      <c r="D46" s="20"/>
      <c r="E46" s="20"/>
      <c r="F46" s="20"/>
      <c r="G46" s="20"/>
    </row>
    <row r="47" spans="1:10" ht="13.5" customHeight="1" x14ac:dyDescent="0.2">
      <c r="A47" s="20"/>
      <c r="B47" s="20"/>
      <c r="C47" s="20"/>
      <c r="D47" s="20"/>
      <c r="E47" s="20"/>
      <c r="F47" s="20"/>
      <c r="G47" s="20"/>
    </row>
    <row r="48" spans="1:10" ht="13.5" customHeight="1" x14ac:dyDescent="0.2">
      <c r="A48" s="20"/>
      <c r="B48" s="20"/>
      <c r="C48" s="20"/>
      <c r="D48" s="20"/>
      <c r="E48" s="20"/>
      <c r="F48" s="20"/>
      <c r="G48" s="20"/>
    </row>
    <row r="49" spans="1:7" ht="13.5" customHeight="1" x14ac:dyDescent="0.2">
      <c r="A49" s="20"/>
      <c r="B49" s="20"/>
      <c r="C49" s="20"/>
      <c r="D49" s="20"/>
      <c r="E49" s="20"/>
      <c r="F49" s="20"/>
      <c r="G49" s="20"/>
    </row>
    <row r="50" spans="1:7" ht="13.5" customHeight="1" x14ac:dyDescent="0.2">
      <c r="A50" s="20"/>
      <c r="B50" s="20"/>
      <c r="C50" s="20"/>
      <c r="D50" s="20"/>
      <c r="E50" s="20"/>
      <c r="F50" s="20"/>
      <c r="G50" s="20"/>
    </row>
    <row r="51" spans="1:7" ht="13.5" customHeight="1" x14ac:dyDescent="0.2">
      <c r="A51" s="20"/>
      <c r="B51" s="20"/>
      <c r="C51" s="20"/>
      <c r="D51" s="20"/>
      <c r="E51" s="20"/>
      <c r="F51" s="20"/>
      <c r="G51" s="20"/>
    </row>
    <row r="52" spans="1:7" ht="13.5" customHeight="1" x14ac:dyDescent="0.2">
      <c r="A52" s="20"/>
      <c r="B52" s="20"/>
      <c r="C52" s="20"/>
      <c r="D52" s="20"/>
      <c r="E52" s="20"/>
      <c r="F52" s="20"/>
      <c r="G52" s="20"/>
    </row>
    <row r="53" spans="1:7" ht="13.5" customHeight="1" x14ac:dyDescent="0.2">
      <c r="A53" s="20"/>
      <c r="B53" s="20"/>
      <c r="C53" s="20"/>
      <c r="D53" s="20"/>
      <c r="E53" s="20"/>
      <c r="F53" s="20"/>
      <c r="G53" s="20"/>
    </row>
    <row r="54" spans="1:7" ht="13.5" customHeight="1" x14ac:dyDescent="0.2">
      <c r="A54" s="20"/>
      <c r="B54" s="20"/>
      <c r="C54" s="20"/>
      <c r="D54" s="20"/>
      <c r="E54" s="20"/>
      <c r="F54" s="20"/>
      <c r="G54" s="20"/>
    </row>
    <row r="55" spans="1:7" ht="13.5" customHeight="1" x14ac:dyDescent="0.2">
      <c r="A55" s="20"/>
      <c r="B55" s="20"/>
      <c r="C55" s="20"/>
      <c r="D55" s="20"/>
      <c r="E55" s="20"/>
      <c r="F55" s="20"/>
      <c r="G55" s="20"/>
    </row>
    <row r="56" spans="1:7" ht="13.5" customHeight="1" x14ac:dyDescent="0.2">
      <c r="A56" s="20"/>
      <c r="B56" s="20"/>
      <c r="C56" s="20"/>
      <c r="D56" s="20"/>
      <c r="E56" s="20"/>
      <c r="F56" s="20"/>
      <c r="G56" s="20"/>
    </row>
    <row r="57" spans="1:7" ht="13.5" customHeight="1" x14ac:dyDescent="0.2">
      <c r="A57" s="20"/>
      <c r="B57" s="20"/>
      <c r="C57" s="20"/>
      <c r="D57" s="20"/>
      <c r="E57" s="20"/>
      <c r="F57" s="20"/>
      <c r="G57" s="20"/>
    </row>
    <row r="58" spans="1:7" ht="13.5" customHeight="1" x14ac:dyDescent="0.2">
      <c r="A58" s="20"/>
      <c r="B58" s="20"/>
      <c r="C58" s="20"/>
      <c r="D58" s="20"/>
      <c r="E58" s="20"/>
      <c r="F58" s="20"/>
      <c r="G58" s="20"/>
    </row>
    <row r="59" spans="1:7" ht="13.5" customHeight="1" x14ac:dyDescent="0.2">
      <c r="A59" s="20"/>
      <c r="B59" s="20"/>
      <c r="C59" s="20"/>
      <c r="D59" s="20"/>
      <c r="E59" s="20"/>
      <c r="F59" s="20"/>
      <c r="G59" s="20"/>
    </row>
    <row r="60" spans="1:7" ht="13.5" customHeight="1" x14ac:dyDescent="0.2">
      <c r="A60" s="20"/>
      <c r="B60" s="20"/>
      <c r="C60" s="20"/>
      <c r="D60" s="20"/>
      <c r="E60" s="20"/>
      <c r="F60" s="20"/>
      <c r="G60" s="20"/>
    </row>
    <row r="61" spans="1:7" ht="13.5" customHeight="1" x14ac:dyDescent="0.2">
      <c r="A61" s="20"/>
      <c r="B61" s="20"/>
      <c r="C61" s="20"/>
      <c r="D61" s="20"/>
      <c r="E61" s="20"/>
      <c r="F61" s="20"/>
      <c r="G61" s="20"/>
    </row>
    <row r="62" spans="1:7" ht="13.5" customHeight="1" x14ac:dyDescent="0.2">
      <c r="A62" s="20"/>
      <c r="B62" s="20"/>
      <c r="C62" s="20"/>
      <c r="D62" s="20"/>
      <c r="E62" s="20"/>
      <c r="F62" s="20"/>
      <c r="G62" s="20"/>
    </row>
    <row r="63" spans="1:7" ht="13.5" customHeight="1" x14ac:dyDescent="0.2">
      <c r="A63" s="20"/>
      <c r="B63" s="20"/>
      <c r="C63" s="20"/>
      <c r="D63" s="20"/>
      <c r="E63" s="20"/>
      <c r="F63" s="20"/>
      <c r="G63" s="20"/>
    </row>
    <row r="64" spans="1:7" ht="13.5" customHeight="1" x14ac:dyDescent="0.2">
      <c r="A64" s="20"/>
      <c r="B64" s="20"/>
      <c r="C64" s="20"/>
      <c r="D64" s="20"/>
      <c r="E64" s="20"/>
      <c r="F64" s="20"/>
      <c r="G64" s="20"/>
    </row>
    <row r="65" spans="1:7" ht="13.5" customHeight="1" x14ac:dyDescent="0.2">
      <c r="A65" s="20"/>
      <c r="B65" s="20"/>
      <c r="C65" s="20"/>
      <c r="D65" s="20"/>
      <c r="E65" s="20"/>
      <c r="F65" s="20"/>
      <c r="G65" s="20"/>
    </row>
    <row r="66" spans="1:7" ht="13.5" customHeight="1" x14ac:dyDescent="0.2">
      <c r="A66" s="7"/>
      <c r="B66" s="7"/>
      <c r="C66" s="7"/>
      <c r="D66" s="7"/>
      <c r="E66" s="7"/>
      <c r="F66" s="7"/>
      <c r="G66" s="7"/>
    </row>
    <row r="67" spans="1:7" ht="13.5" customHeight="1" x14ac:dyDescent="0.2">
      <c r="A67" s="7"/>
      <c r="B67" s="7"/>
      <c r="C67" s="7"/>
      <c r="D67" s="7"/>
      <c r="E67" s="7"/>
      <c r="F67" s="7"/>
      <c r="G67" s="7"/>
    </row>
    <row r="68" spans="1:7" ht="13.5" customHeight="1" x14ac:dyDescent="0.2">
      <c r="A68" s="7"/>
      <c r="B68" s="7"/>
      <c r="C68" s="7"/>
      <c r="D68" s="7"/>
      <c r="E68" s="7"/>
      <c r="F68" s="7"/>
      <c r="G68" s="7"/>
    </row>
    <row r="69" spans="1:7" ht="13.5" customHeight="1" x14ac:dyDescent="0.2">
      <c r="A69" s="7"/>
      <c r="B69" s="7"/>
      <c r="C69" s="7"/>
      <c r="D69" s="7"/>
      <c r="E69" s="7"/>
      <c r="F69" s="7"/>
      <c r="G69" s="7"/>
    </row>
    <row r="70" spans="1:7" ht="13.5" customHeight="1" x14ac:dyDescent="0.2">
      <c r="A70" s="7"/>
      <c r="B70" s="7"/>
      <c r="C70" s="7"/>
      <c r="D70" s="7"/>
      <c r="E70" s="7"/>
      <c r="F70" s="7"/>
      <c r="G70" s="7"/>
    </row>
    <row r="71" spans="1:7" ht="13.5" customHeight="1" x14ac:dyDescent="0.2">
      <c r="A71" s="7"/>
      <c r="B71" s="7"/>
      <c r="C71" s="7"/>
      <c r="D71" s="7"/>
      <c r="E71" s="7"/>
      <c r="F71" s="7"/>
      <c r="G71" s="7"/>
    </row>
    <row r="72" spans="1:7" ht="13.5" customHeight="1" x14ac:dyDescent="0.2">
      <c r="A72" s="7"/>
      <c r="B72" s="7"/>
      <c r="C72" s="7"/>
      <c r="D72" s="7"/>
      <c r="E72" s="7"/>
      <c r="F72" s="7"/>
      <c r="G72" s="7"/>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2" priority="1" operator="equal">
      <formula>0</formula>
    </cfRule>
  </conditionalFormatting>
  <dataValidations count="11">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allowBlank="1" showInputMessage="1" showErrorMessage="1" errorTitle="Documentation" error="The maximum AEP deposit amount is $95." sqref="F20">
      <formula1>0</formula1>
      <formula2>95</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s>
  <printOptions horizontalCentered="1"/>
  <pageMargins left="0" right="0" top="0.75" bottom="0" header="0.25" footer="0"/>
  <pageSetup orientation="portrait" r:id="rId2"/>
  <headerFooter>
    <oddHeader>&amp;C&amp;"HelveticaNeueLT Pro 45 Lt,Regular"&amp;11Household Budget&amp;R&amp;G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showWhiteSpace="0" view="pageLayout" zoomScaleNormal="100" workbookViewId="0">
      <selection activeCell="F20" sqref="F20"/>
    </sheetView>
  </sheetViews>
  <sheetFormatPr defaultColWidth="9.28515625" defaultRowHeight="14.25" x14ac:dyDescent="0.2"/>
  <cols>
    <col min="1" max="2" width="9.28515625" style="96"/>
    <col min="3" max="3" width="9.28515625" style="96" customWidth="1"/>
    <col min="4" max="4" width="17.140625" style="96" customWidth="1"/>
    <col min="5" max="5" width="8.7109375" style="96" customWidth="1"/>
    <col min="6" max="6" width="8.5703125" style="96" customWidth="1"/>
    <col min="7" max="7" width="8.28515625" style="96" customWidth="1"/>
    <col min="8" max="8" width="9.28515625" style="96"/>
    <col min="9" max="9" width="8" style="96" customWidth="1"/>
    <col min="10" max="10" width="7" style="96" customWidth="1"/>
    <col min="11" max="11" width="4.7109375" style="96" customWidth="1"/>
    <col min="12" max="16384" width="9.28515625" style="96"/>
  </cols>
  <sheetData>
    <row r="1" spans="1:11" ht="7.5" customHeight="1" x14ac:dyDescent="0.2"/>
    <row r="2" spans="1:11" x14ac:dyDescent="0.2">
      <c r="A2" s="555" t="s">
        <v>96</v>
      </c>
      <c r="B2" s="555"/>
      <c r="C2" s="555"/>
      <c r="D2" s="269"/>
      <c r="E2" s="269"/>
      <c r="F2" s="269"/>
      <c r="G2" s="269"/>
      <c r="H2" s="570"/>
      <c r="I2" s="570"/>
    </row>
    <row r="3" spans="1:11" x14ac:dyDescent="0.2">
      <c r="A3" s="164" t="s">
        <v>27</v>
      </c>
      <c r="B3" s="270"/>
      <c r="C3" s="270"/>
      <c r="D3" s="271">
        <f>'Check Request'!B6</f>
        <v>0</v>
      </c>
      <c r="E3" s="271">
        <f>'Check Request'!D6</f>
        <v>0</v>
      </c>
      <c r="F3" s="284"/>
      <c r="G3" s="272"/>
      <c r="H3" s="273" t="s">
        <v>140</v>
      </c>
      <c r="I3" s="272">
        <f>'Check Request'!H6</f>
        <v>0</v>
      </c>
    </row>
    <row r="4" spans="1:11" ht="15" customHeight="1" x14ac:dyDescent="0.2">
      <c r="A4" s="554" t="s">
        <v>85</v>
      </c>
      <c r="B4" s="554"/>
      <c r="C4" s="554"/>
      <c r="D4" s="286">
        <f>'Check Request'!B42</f>
        <v>0</v>
      </c>
      <c r="E4" s="285"/>
      <c r="F4" s="285"/>
      <c r="G4" s="285"/>
      <c r="H4" s="285"/>
      <c r="I4" s="285"/>
    </row>
    <row r="5" spans="1:11" ht="15" customHeight="1" x14ac:dyDescent="0.2">
      <c r="A5" s="554" t="s">
        <v>202</v>
      </c>
      <c r="B5" s="554"/>
      <c r="C5" s="274"/>
      <c r="D5" s="565">
        <f>'Check Request'!B43</f>
        <v>0</v>
      </c>
      <c r="E5" s="565"/>
      <c r="F5" s="565"/>
      <c r="G5" s="565"/>
      <c r="H5" s="565"/>
      <c r="I5" s="565"/>
    </row>
    <row r="6" spans="1:11" ht="15" customHeight="1" x14ac:dyDescent="0.2">
      <c r="A6" s="554" t="s">
        <v>203</v>
      </c>
      <c r="B6" s="554"/>
      <c r="C6" s="274"/>
      <c r="D6" s="571">
        <f>SUM('Check Request'!B44:C44)</f>
        <v>0</v>
      </c>
      <c r="E6" s="571"/>
      <c r="F6" s="571"/>
      <c r="G6" s="571"/>
      <c r="H6" s="571"/>
      <c r="I6" s="571"/>
    </row>
    <row r="7" spans="1:11" ht="24.75" customHeight="1" x14ac:dyDescent="0.2">
      <c r="A7" s="563" t="s">
        <v>260</v>
      </c>
      <c r="B7" s="563"/>
      <c r="C7" s="564"/>
      <c r="D7" s="564"/>
      <c r="E7" s="567" t="s">
        <v>87</v>
      </c>
      <c r="F7" s="567"/>
      <c r="G7" s="567"/>
    </row>
    <row r="8" spans="1:11" ht="9" customHeight="1" x14ac:dyDescent="0.2">
      <c r="E8" s="275"/>
      <c r="F8" s="275"/>
      <c r="G8" s="275"/>
    </row>
    <row r="9" spans="1:11" ht="11.25" customHeight="1" x14ac:dyDescent="0.2">
      <c r="A9" s="554" t="s">
        <v>88</v>
      </c>
      <c r="B9" s="554"/>
      <c r="C9" s="554"/>
      <c r="D9" s="554"/>
      <c r="E9" s="568" t="s">
        <v>87</v>
      </c>
      <c r="F9" s="568"/>
      <c r="G9" s="568"/>
    </row>
    <row r="10" spans="1:11" ht="9" customHeight="1" x14ac:dyDescent="0.2">
      <c r="E10" s="275"/>
      <c r="F10" s="275"/>
      <c r="G10" s="275"/>
    </row>
    <row r="11" spans="1:11" ht="12.75" customHeight="1" x14ac:dyDescent="0.2">
      <c r="A11" s="554" t="s">
        <v>207</v>
      </c>
      <c r="B11" s="554"/>
      <c r="C11" s="554"/>
      <c r="D11" s="554"/>
      <c r="E11" s="568" t="s">
        <v>87</v>
      </c>
      <c r="F11" s="568"/>
      <c r="G11" s="568"/>
    </row>
    <row r="12" spans="1:11" ht="21" customHeight="1" x14ac:dyDescent="0.2">
      <c r="A12" s="563" t="s">
        <v>204</v>
      </c>
      <c r="B12" s="563"/>
      <c r="C12" s="563"/>
      <c r="D12" s="563"/>
      <c r="E12" s="276" t="s">
        <v>98</v>
      </c>
      <c r="F12" s="276" t="s">
        <v>99</v>
      </c>
      <c r="G12" s="277"/>
      <c r="H12" s="308"/>
      <c r="I12" s="308"/>
      <c r="J12" s="308"/>
      <c r="K12" s="308"/>
    </row>
    <row r="13" spans="1:11" ht="21" customHeight="1" x14ac:dyDescent="0.2">
      <c r="A13" s="563" t="s">
        <v>205</v>
      </c>
      <c r="B13" s="563"/>
      <c r="C13" s="563"/>
      <c r="D13" s="563"/>
      <c r="E13" s="276" t="s">
        <v>98</v>
      </c>
      <c r="F13" s="276" t="s">
        <v>99</v>
      </c>
      <c r="G13" s="277"/>
      <c r="H13" s="566"/>
      <c r="I13" s="566"/>
      <c r="J13" s="566"/>
      <c r="K13" s="566"/>
    </row>
    <row r="14" spans="1:11" ht="21" customHeight="1" x14ac:dyDescent="0.2">
      <c r="A14" s="569" t="s">
        <v>206</v>
      </c>
      <c r="B14" s="569"/>
      <c r="C14" s="569"/>
      <c r="D14" s="569"/>
      <c r="E14" s="278" t="s">
        <v>98</v>
      </c>
      <c r="F14" s="278" t="s">
        <v>99</v>
      </c>
      <c r="G14" s="277"/>
      <c r="H14" s="566"/>
      <c r="I14" s="566"/>
      <c r="J14" s="566"/>
      <c r="K14" s="566"/>
    </row>
    <row r="15" spans="1:11" ht="9" customHeight="1" x14ac:dyDescent="0.2">
      <c r="A15" s="279"/>
      <c r="B15" s="279"/>
      <c r="C15" s="279"/>
      <c r="D15" s="279"/>
      <c r="E15" s="277"/>
      <c r="F15" s="277"/>
      <c r="G15" s="277"/>
      <c r="H15" s="280"/>
      <c r="I15" s="280"/>
      <c r="J15" s="280"/>
      <c r="K15" s="280"/>
    </row>
    <row r="16" spans="1:11" x14ac:dyDescent="0.2">
      <c r="A16" s="554" t="s">
        <v>237</v>
      </c>
      <c r="B16" s="554"/>
      <c r="C16" s="554"/>
      <c r="E16" s="558" t="s">
        <v>89</v>
      </c>
      <c r="F16" s="558"/>
      <c r="G16" s="558"/>
      <c r="H16" s="280"/>
      <c r="I16" s="280"/>
      <c r="J16" s="280"/>
      <c r="K16" s="280"/>
    </row>
    <row r="17" spans="1:11" ht="9" customHeight="1" x14ac:dyDescent="0.2">
      <c r="A17" s="561"/>
      <c r="B17" s="561"/>
      <c r="C17" s="561"/>
      <c r="D17" s="562"/>
    </row>
    <row r="18" spans="1:11" x14ac:dyDescent="0.2">
      <c r="A18" s="279" t="s">
        <v>238</v>
      </c>
      <c r="B18" s="281"/>
      <c r="C18" s="281"/>
      <c r="D18" s="282"/>
      <c r="E18" s="558" t="s">
        <v>89</v>
      </c>
      <c r="F18" s="558"/>
      <c r="G18" s="558"/>
    </row>
    <row r="19" spans="1:11" ht="9.75" customHeight="1" x14ac:dyDescent="0.2"/>
    <row r="20" spans="1:11" x14ac:dyDescent="0.2">
      <c r="A20" s="555" t="s">
        <v>95</v>
      </c>
      <c r="B20" s="560"/>
      <c r="C20" s="560"/>
      <c r="D20" s="560"/>
    </row>
    <row r="21" spans="1:11" ht="6" customHeight="1" x14ac:dyDescent="0.2"/>
    <row r="22" spans="1:11" ht="14.25" customHeight="1" x14ac:dyDescent="0.2">
      <c r="A22" s="554" t="s">
        <v>86</v>
      </c>
      <c r="B22" s="554"/>
      <c r="C22" s="554"/>
      <c r="D22" s="556"/>
      <c r="E22" s="556"/>
      <c r="F22" s="556"/>
      <c r="G22" s="556"/>
      <c r="H22" s="556"/>
      <c r="I22" s="556"/>
      <c r="J22" s="556"/>
      <c r="K22" s="556"/>
    </row>
    <row r="23" spans="1:11" ht="18.75" customHeight="1" x14ac:dyDescent="0.2">
      <c r="A23" s="554" t="s">
        <v>90</v>
      </c>
      <c r="B23" s="554"/>
      <c r="C23" s="554"/>
      <c r="D23" s="557"/>
      <c r="E23" s="557"/>
      <c r="F23" s="557"/>
      <c r="G23" s="557"/>
      <c r="H23" s="557"/>
      <c r="I23" s="557"/>
      <c r="J23" s="557"/>
      <c r="K23" s="557"/>
    </row>
    <row r="24" spans="1:11" ht="18.75" customHeight="1" x14ac:dyDescent="0.2">
      <c r="A24" s="554" t="s">
        <v>91</v>
      </c>
      <c r="B24" s="554"/>
      <c r="C24" s="554"/>
      <c r="D24" s="283" t="s">
        <v>92</v>
      </c>
      <c r="E24" s="283" t="s">
        <v>93</v>
      </c>
      <c r="F24" s="283"/>
      <c r="G24" s="283"/>
    </row>
    <row r="25" spans="1:11" ht="18.75" customHeight="1" x14ac:dyDescent="0.2">
      <c r="A25" s="554" t="s">
        <v>94</v>
      </c>
      <c r="B25" s="554"/>
      <c r="C25" s="554"/>
      <c r="D25" s="283" t="s">
        <v>92</v>
      </c>
      <c r="E25" s="283" t="s">
        <v>93</v>
      </c>
      <c r="F25" s="283"/>
      <c r="G25" s="283"/>
    </row>
    <row r="26" spans="1:11" ht="19.5" customHeight="1" x14ac:dyDescent="0.2">
      <c r="A26" s="279" t="s">
        <v>100</v>
      </c>
      <c r="B26" s="279"/>
      <c r="C26" s="279"/>
      <c r="D26" s="95" t="s">
        <v>101</v>
      </c>
      <c r="E26" s="269"/>
      <c r="F26" s="269"/>
      <c r="G26" s="269"/>
    </row>
    <row r="27" spans="1:11" ht="10.5" customHeight="1" x14ac:dyDescent="0.2">
      <c r="A27" s="279"/>
      <c r="B27" s="279"/>
      <c r="C27" s="279"/>
      <c r="D27" s="269"/>
      <c r="E27" s="269"/>
      <c r="F27" s="269"/>
      <c r="G27" s="269"/>
    </row>
    <row r="28" spans="1:11" x14ac:dyDescent="0.2">
      <c r="A28" s="555" t="s">
        <v>239</v>
      </c>
      <c r="B28" s="555"/>
      <c r="C28" s="555"/>
      <c r="D28" s="555"/>
    </row>
    <row r="29" spans="1:11" ht="8.25" customHeight="1" x14ac:dyDescent="0.2"/>
    <row r="30" spans="1:11" x14ac:dyDescent="0.2">
      <c r="A30" s="554"/>
      <c r="B30" s="554"/>
      <c r="C30" s="554"/>
      <c r="D30" s="269"/>
      <c r="E30" s="269"/>
      <c r="F30" s="269"/>
      <c r="G30" s="269"/>
      <c r="H30" s="269"/>
      <c r="I30" s="269"/>
    </row>
    <row r="31" spans="1:11" ht="4.5" customHeight="1" x14ac:dyDescent="0.2">
      <c r="D31" s="269"/>
      <c r="E31" s="269"/>
      <c r="F31" s="269"/>
      <c r="G31" s="269"/>
      <c r="H31" s="269"/>
      <c r="I31" s="269"/>
    </row>
    <row r="32" spans="1:11" x14ac:dyDescent="0.2">
      <c r="A32" s="554"/>
      <c r="B32" s="554"/>
      <c r="C32" s="554"/>
      <c r="D32" s="269"/>
      <c r="E32" s="269"/>
      <c r="F32" s="269"/>
      <c r="G32" s="269"/>
      <c r="H32" s="269"/>
      <c r="I32" s="269"/>
    </row>
    <row r="33" spans="1:9" ht="4.5" customHeight="1" x14ac:dyDescent="0.2">
      <c r="D33" s="269"/>
      <c r="E33" s="269"/>
      <c r="F33" s="269"/>
      <c r="G33" s="269"/>
      <c r="H33" s="269"/>
      <c r="I33" s="269"/>
    </row>
    <row r="34" spans="1:9" x14ac:dyDescent="0.2">
      <c r="A34" s="554"/>
      <c r="B34" s="554"/>
      <c r="C34" s="554"/>
      <c r="D34" s="269"/>
      <c r="E34" s="269"/>
      <c r="F34" s="269"/>
      <c r="G34" s="269"/>
      <c r="H34" s="269"/>
      <c r="I34" s="269"/>
    </row>
    <row r="35" spans="1:9" ht="4.5" customHeight="1" x14ac:dyDescent="0.2">
      <c r="D35" s="269"/>
      <c r="E35" s="269"/>
      <c r="F35" s="269"/>
      <c r="G35" s="269"/>
      <c r="H35" s="269"/>
      <c r="I35" s="269"/>
    </row>
    <row r="36" spans="1:9" x14ac:dyDescent="0.2">
      <c r="A36" s="554"/>
      <c r="B36" s="554"/>
      <c r="C36" s="554"/>
      <c r="D36" s="95"/>
      <c r="E36" s="269"/>
      <c r="F36" s="269"/>
      <c r="G36" s="269"/>
      <c r="H36" s="269"/>
      <c r="I36" s="269"/>
    </row>
    <row r="37" spans="1:9" x14ac:dyDescent="0.2">
      <c r="D37" s="269"/>
      <c r="E37" s="269"/>
      <c r="F37" s="269"/>
      <c r="G37" s="269"/>
      <c r="H37" s="269"/>
      <c r="I37" s="269"/>
    </row>
    <row r="41" spans="1:9" x14ac:dyDescent="0.2">
      <c r="A41" s="554"/>
      <c r="B41" s="554"/>
      <c r="C41" s="554"/>
      <c r="D41" s="559"/>
      <c r="E41" s="559"/>
      <c r="F41" s="559"/>
      <c r="G41" s="559"/>
      <c r="H41" s="559"/>
      <c r="I41" s="559"/>
    </row>
    <row r="45" spans="1:9" ht="12" customHeight="1" x14ac:dyDescent="0.2"/>
    <row r="46" spans="1:9" ht="11.25" customHeight="1" x14ac:dyDescent="0.2"/>
    <row r="47" spans="1:9" ht="17.25" customHeight="1" x14ac:dyDescent="0.2">
      <c r="A47" s="553" t="s">
        <v>261</v>
      </c>
      <c r="B47" s="553"/>
      <c r="C47" s="553"/>
      <c r="D47" s="290"/>
      <c r="E47" s="290"/>
      <c r="F47" s="290"/>
      <c r="G47" s="295" t="s">
        <v>262</v>
      </c>
      <c r="H47" s="290"/>
      <c r="I47" s="290"/>
    </row>
    <row r="48" spans="1:9" ht="10.5" customHeight="1" x14ac:dyDescent="0.2">
      <c r="D48" s="288"/>
      <c r="E48" s="288"/>
      <c r="F48" s="288"/>
      <c r="G48" s="288"/>
      <c r="H48" s="288"/>
      <c r="I48" s="288"/>
    </row>
    <row r="49" spans="1:9" ht="15" customHeight="1" x14ac:dyDescent="0.2">
      <c r="A49" s="553" t="s">
        <v>263</v>
      </c>
      <c r="B49" s="553"/>
      <c r="C49" s="553"/>
      <c r="D49" s="290"/>
      <c r="E49" s="290"/>
      <c r="F49" s="290"/>
      <c r="G49" s="295" t="s">
        <v>262</v>
      </c>
      <c r="H49" s="290"/>
      <c r="I49" s="290"/>
    </row>
    <row r="50" spans="1:9" ht="12" customHeight="1" x14ac:dyDescent="0.2">
      <c r="D50" s="288"/>
      <c r="E50" s="288"/>
      <c r="F50" s="288"/>
      <c r="G50" s="288"/>
      <c r="H50" s="288"/>
      <c r="I50" s="288"/>
    </row>
    <row r="51" spans="1:9" ht="13.5" customHeight="1" x14ac:dyDescent="0.2">
      <c r="A51" s="553" t="s">
        <v>240</v>
      </c>
      <c r="B51" s="553"/>
      <c r="C51" s="553"/>
      <c r="D51" s="290"/>
      <c r="E51" s="290"/>
      <c r="F51" s="290"/>
      <c r="G51" s="295" t="s">
        <v>262</v>
      </c>
      <c r="H51" s="290"/>
      <c r="I51" s="290"/>
    </row>
  </sheetData>
  <sheetProtection password="AA36" sheet="1" objects="1" scenarios="1" selectLockedCells="1"/>
  <mergeCells count="40">
    <mergeCell ref="A2:C2"/>
    <mergeCell ref="H2:I2"/>
    <mergeCell ref="A6:B6"/>
    <mergeCell ref="D6:I6"/>
    <mergeCell ref="A11:D11"/>
    <mergeCell ref="E11:G11"/>
    <mergeCell ref="E16:G16"/>
    <mergeCell ref="D5:I5"/>
    <mergeCell ref="H12:K12"/>
    <mergeCell ref="H13:K13"/>
    <mergeCell ref="H14:K14"/>
    <mergeCell ref="E7:G7"/>
    <mergeCell ref="A9:D9"/>
    <mergeCell ref="E9:G9"/>
    <mergeCell ref="A12:D12"/>
    <mergeCell ref="A14:D14"/>
    <mergeCell ref="A16:C16"/>
    <mergeCell ref="A17:D17"/>
    <mergeCell ref="A4:C4"/>
    <mergeCell ref="A5:B5"/>
    <mergeCell ref="A7:D7"/>
    <mergeCell ref="A13:D13"/>
    <mergeCell ref="D22:K22"/>
    <mergeCell ref="D23:K23"/>
    <mergeCell ref="A49:C49"/>
    <mergeCell ref="E18:G18"/>
    <mergeCell ref="A41:C41"/>
    <mergeCell ref="D41:I41"/>
    <mergeCell ref="A36:C36"/>
    <mergeCell ref="A34:C34"/>
    <mergeCell ref="A32:C32"/>
    <mergeCell ref="A30:C30"/>
    <mergeCell ref="A20:D20"/>
    <mergeCell ref="A22:C22"/>
    <mergeCell ref="A23:C23"/>
    <mergeCell ref="A51:C51"/>
    <mergeCell ref="A47:C47"/>
    <mergeCell ref="A24:C24"/>
    <mergeCell ref="A25:C25"/>
    <mergeCell ref="A28:D28"/>
  </mergeCells>
  <conditionalFormatting sqref="H2:I2 H3">
    <cfRule type="cellIs" dxfId="1" priority="1" operator="equal">
      <formula>0</formula>
    </cfRule>
  </conditionalFormatting>
  <hyperlinks>
    <hyperlink ref="D26" r:id="rId1"/>
  </hyperlinks>
  <printOptions horizontalCentered="1"/>
  <pageMargins left="0" right="0" top="0.5" bottom="0" header="0.25" footer="0"/>
  <pageSetup orientation="portrait" horizontalDpi="4294967294" verticalDpi="4294967294" r:id="rId2"/>
  <headerFooter>
    <oddHeader>&amp;C&amp;"HelveticaNeueLT Pro 45 Lt,Regular"&amp;11Rental Assistance Agreement&amp;R&amp;G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Additional Req</vt:lpstr>
      <vt:lpstr>Check Request</vt:lpstr>
      <vt:lpstr>Income Calculations Sheet</vt:lpstr>
      <vt:lpstr>Self Declaration of Income</vt:lpstr>
      <vt:lpstr>Employer Verification of Income</vt:lpstr>
      <vt:lpstr>Justification Sheet</vt:lpstr>
      <vt:lpstr>Household Budget</vt:lpstr>
      <vt:lpstr>Rental Assistance Agreement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2017-11-10T18:52:56Z</cp:lastPrinted>
  <dcterms:created xsi:type="dcterms:W3CDTF">2008-07-17T21:17:20Z</dcterms:created>
  <dcterms:modified xsi:type="dcterms:W3CDTF">2017-11-10T20:00:50Z</dcterms:modified>
</cp:coreProperties>
</file>