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Additional Req" sheetId="29" r:id="rId2"/>
    <sheet name="Check Request" sheetId="3" r:id="rId3"/>
    <sheet name="Income Calculations Sheet" sheetId="22" r:id="rId4"/>
    <sheet name="Self Declaration of Income" sheetId="27" r:id="rId5"/>
    <sheet name="Employer Verification of Income" sheetId="21" r:id="rId6"/>
    <sheet name="Household Budget" sheetId="7" r:id="rId7"/>
    <sheet name="Justification Sheet" sheetId="4" r:id="rId8"/>
    <sheet name="Rental Assistance Agreement" sheetId="28" r:id="rId9"/>
    <sheet name="Client Signature Form" sheetId="5" r:id="rId10"/>
    <sheet name="AMI" sheetId="15" r:id="rId11"/>
  </sheets>
  <definedNames>
    <definedName name="_NUm2" localSheetId="0">#REF!</definedName>
    <definedName name="_NUm2" localSheetId="5">#REF!</definedName>
    <definedName name="_NUm2" localSheetId="3">#REF!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8">#REF!</definedName>
    <definedName name="LOSPR">#REF!</definedName>
    <definedName name="Num" localSheetId="0">#REF!</definedName>
    <definedName name="Num" localSheetId="5">#REF!</definedName>
    <definedName name="Num" localSheetId="3">#REF!</definedName>
    <definedName name="Num" localSheetId="8">#REF!</definedName>
    <definedName name="Num">#REF!</definedName>
    <definedName name="Preg" localSheetId="0">#REF!</definedName>
    <definedName name="Preg" localSheetId="5">#REF!</definedName>
    <definedName name="Preg" localSheetId="3">#REF!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8">#REF!</definedName>
    <definedName name="PrevRes">#REF!</definedName>
    <definedName name="_xlnm.Print_Area" localSheetId="10">AMI!$A$1:$K$9</definedName>
    <definedName name="_xlnm.Print_Area" localSheetId="2">'Check Request'!$A$1:$H$69</definedName>
    <definedName name="_xlnm.Print_Area" localSheetId="5">'Employer Verification of Income'!$A$1:$K$26</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Request'!$A$1:$H$69</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7"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40" i="4" l="1"/>
  <c r="B11" i="4" l="1"/>
  <c r="C35" i="4" l="1"/>
  <c r="K1" i="29" l="1"/>
  <c r="I1" i="29"/>
  <c r="G1" i="29"/>
  <c r="D6" i="28" l="1"/>
  <c r="D5" i="28"/>
  <c r="D4" i="28"/>
  <c r="I3" i="28"/>
  <c r="F3" i="28"/>
  <c r="D3" i="28"/>
  <c r="I2" i="27"/>
  <c r="E2" i="27"/>
  <c r="C2" i="27"/>
  <c r="E42" i="4" l="1"/>
  <c r="C38" i="4"/>
  <c r="C33" i="4"/>
  <c r="C42" i="4" l="1"/>
  <c r="G33" i="4" s="1"/>
  <c r="K2" i="19" l="1"/>
  <c r="J2" i="19"/>
  <c r="I2" i="19"/>
  <c r="B17" i="4" l="1"/>
  <c r="B15" i="4"/>
  <c r="B13" i="4"/>
  <c r="H3" i="3" l="1"/>
  <c r="H9" i="3"/>
  <c r="B15" i="3"/>
  <c r="B47" i="3" s="1"/>
  <c r="F25" i="7" l="1"/>
  <c r="C11" i="15" l="1"/>
  <c r="D11" i="15"/>
  <c r="E11" i="15"/>
  <c r="F11" i="15"/>
  <c r="G11" i="15"/>
  <c r="H11" i="15"/>
  <c r="I11" i="15"/>
  <c r="J11" i="15"/>
  <c r="K11" i="15"/>
  <c r="B11" i="15"/>
  <c r="K10" i="3" l="1"/>
  <c r="F7" i="4" l="1"/>
  <c r="G1" i="4"/>
  <c r="B13" i="15" l="1"/>
  <c r="C13" i="15"/>
  <c r="D13" i="15"/>
  <c r="E13" i="15"/>
  <c r="F13" i="15"/>
  <c r="G13" i="15"/>
  <c r="H13" i="15"/>
  <c r="I13" i="15"/>
  <c r="J13" i="15"/>
  <c r="K13" i="15"/>
  <c r="A14" i="15"/>
  <c r="G7" i="4" l="1"/>
  <c r="I2" i="21" l="1"/>
  <c r="B4" i="5" l="1"/>
  <c r="H12" i="15" l="1"/>
  <c r="G12" i="15"/>
  <c r="F12" i="15"/>
  <c r="I16" i="22"/>
  <c r="H14" i="15" l="1"/>
  <c r="H15" i="15" s="1"/>
  <c r="H16" i="15" s="1"/>
  <c r="F14" i="15"/>
  <c r="F15" i="15" s="1"/>
  <c r="F16" i="15" s="1"/>
  <c r="G14" i="15"/>
  <c r="G15" i="15" s="1"/>
  <c r="G16" i="15" s="1"/>
  <c r="I12" i="15"/>
  <c r="E12" i="15"/>
  <c r="B12" i="15"/>
  <c r="C12" i="15"/>
  <c r="D12" i="15"/>
  <c r="E2" i="21"/>
  <c r="C2" i="21"/>
  <c r="F33" i="7"/>
  <c r="J2" i="7"/>
  <c r="G2" i="7"/>
  <c r="D2" i="7"/>
  <c r="B2" i="7"/>
  <c r="I42" i="22"/>
  <c r="I31" i="22"/>
  <c r="I21" i="22"/>
  <c r="I13" i="22"/>
  <c r="E8" i="22"/>
  <c r="K1" i="22"/>
  <c r="E1" i="22"/>
  <c r="C1" i="22"/>
  <c r="E2" i="5"/>
  <c r="C2" i="5"/>
  <c r="B18" i="4"/>
  <c r="K5" i="4"/>
  <c r="K3" i="4"/>
  <c r="D1" i="4"/>
  <c r="B1" i="4"/>
  <c r="E17" i="4" l="1"/>
  <c r="A20" i="4" s="1"/>
  <c r="C14" i="15"/>
  <c r="C15" i="15" s="1"/>
  <c r="C16" i="15" s="1"/>
  <c r="B14" i="15"/>
  <c r="B15" i="15" s="1"/>
  <c r="B16" i="15" s="1"/>
  <c r="E14" i="15"/>
  <c r="E15" i="15" s="1"/>
  <c r="E16" i="15" s="1"/>
  <c r="D14" i="15"/>
  <c r="D15" i="15" s="1"/>
  <c r="D16" i="15" s="1"/>
  <c r="I14" i="15"/>
  <c r="I15" i="15" s="1"/>
  <c r="I16" i="15" s="1"/>
  <c r="G6" i="4"/>
  <c r="H45" i="22"/>
  <c r="H11" i="3" s="1"/>
  <c r="E15" i="4"/>
  <c r="A19" i="4" s="1"/>
  <c r="K12" i="15"/>
  <c r="J12" i="15"/>
  <c r="H17" i="4" l="1"/>
  <c r="K8" i="3"/>
  <c r="H8" i="3" s="1"/>
  <c r="K14" i="15"/>
  <c r="K15" i="15" s="1"/>
  <c r="K16" i="15" s="1"/>
  <c r="J14" i="15"/>
  <c r="J15" i="15" s="1"/>
  <c r="J16" i="15" s="1"/>
  <c r="H15" i="4"/>
  <c r="F9" i="7" l="1"/>
  <c r="F35" i="7" s="1"/>
  <c r="H35" i="7" s="1"/>
</calcChain>
</file>

<file path=xl/sharedStrings.xml><?xml version="1.0" encoding="utf-8"?>
<sst xmlns="http://schemas.openxmlformats.org/spreadsheetml/2006/main" count="331" uniqueCount="269">
  <si>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</si>
  <si>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</si>
  <si>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</si>
  <si>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</si>
  <si>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</si>
  <si>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</si>
  <si>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</si>
  <si>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</si>
  <si>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</si>
  <si>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</si>
  <si>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</si>
  <si>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</si>
  <si>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</si>
  <si>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</si>
  <si>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</si>
  <si>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</si>
  <si>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</si>
  <si>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</si>
  <si>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</si>
  <si>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</si>
  <si>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</si>
  <si>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</si>
  <si>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</si>
  <si>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</si>
  <si>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</si>
  <si>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</si>
  <si>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</si>
  <si>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</si>
  <si>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</si>
  <si>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</si>
  <si>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</si>
  <si>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</si>
  <si>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</si>
  <si>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</si>
  <si>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</si>
  <si>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</si>
  <si>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</si>
  <si>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</si>
  <si>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</si>
  <si>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</si>
  <si>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</si>
  <si>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</si>
  <si>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</si>
  <si>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</si>
  <si>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</si>
  <si>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</si>
  <si>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</si>
  <si>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</si>
  <si>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</si>
  <si>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</si>
  <si>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</si>
  <si>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</si>
  <si>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</si>
  <si>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</si>
  <si>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</si>
  <si>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</si>
  <si>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</si>
  <si>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</si>
  <si>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</si>
  <si>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</si>
  <si>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</si>
  <si>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</si>
  <si>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</si>
  <si>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</si>
  <si>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</si>
  <si>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</si>
  <si>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</si>
  <si>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</si>
  <si>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</si>
  <si>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</si>
  <si>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</si>
  <si>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</si>
  <si>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</si>
  <si>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</si>
  <si>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</si>
  <si>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</si>
  <si>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</si>
  <si>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</si>
  <si>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</si>
  <si>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</si>
  <si>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</si>
  <si>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</si>
  <si>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</si>
  <si>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</si>
  <si>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</si>
  <si>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</si>
  <si>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</si>
  <si>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</si>
  <si>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</si>
  <si>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</si>
  <si>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</si>
  <si>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</si>
  <si>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</si>
  <si>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</si>
  <si>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</si>
  <si>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</si>
  <si>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</si>
  <si>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</si>
  <si>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</si>
  <si>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</si>
  <si>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</si>
  <si>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</si>
  <si>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</si>
  <si>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</si>
  <si>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</si>
  <si>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</si>
  <si>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</si>
  <si>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</si>
  <si>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</si>
  <si>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</si>
  <si>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</si>
  <si>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</si>
  <si>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</si>
  <si>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</si>
  <si>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</si>
  <si>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</si>
  <si>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</si>
  <si>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</si>
  <si>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</si>
  <si>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</si>
  <si>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</si>
  <si>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</si>
  <si>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</si>
  <si>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</si>
  <si>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</si>
  <si>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</si>
  <si>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</si>
  <si>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</si>
  <si>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</si>
  <si>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</si>
  <si>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</si>
  <si>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</si>
  <si>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</si>
  <si>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</si>
  <si>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</si>
  <si>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</si>
  <si>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</si>
  <si>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</si>
  <si>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</si>
  <si>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</si>
  <si>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</si>
  <si>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</si>
  <si>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</si>
  <si>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</si>
  <si>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</si>
  <si>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</si>
  <si>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</si>
  <si>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</si>
  <si>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</si>
  <si>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</si>
  <si>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</si>
  <si>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</si>
  <si>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</si>
  <si>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</si>
  <si>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</si>
  <si>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</si>
  <si>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</si>
  <si>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</si>
  <si>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</si>
  <si>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</si>
  <si>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</si>
  <si>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</si>
  <si>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</si>
  <si>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</si>
  <si>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</si>
  <si>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</si>
  <si>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</si>
  <si>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</si>
  <si>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</si>
  <si>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</si>
  <si>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</si>
  <si>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</si>
  <si>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Landlord's Email if LOG requested</t>
  </si>
  <si>
    <t>100% AMI</t>
  </si>
  <si>
    <t xml:space="preserve">    Median Income</t>
  </si>
  <si>
    <t>(2) Unable to obtain 3rd Party Verification of Income</t>
  </si>
  <si>
    <t>Select if Applicable: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</si>
  <si>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</si>
  <si>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</si>
  <si>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</si>
  <si>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</si>
  <si>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</si>
  <si>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</si>
  <si>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</si>
  <si>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</si>
  <si>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</si>
  <si>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</si>
  <si>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</si>
  <si>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</si>
  <si>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</si>
  <si>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</si>
  <si>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</si>
  <si>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</si>
  <si>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</si>
  <si>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</si>
  <si>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</si>
  <si>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</si>
  <si>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</si>
  <si>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</si>
  <si>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</si>
  <si>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</si>
  <si>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</si>
  <si>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</si>
  <si>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</si>
  <si>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</si>
  <si>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</si>
  <si>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</si>
  <si>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</si>
  <si>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</si>
  <si>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</si>
  <si>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</si>
  <si>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</si>
  <si>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</si>
  <si>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</si>
  <si>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</si>
  <si>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</si>
  <si>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</si>
  <si>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</si>
  <si>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</si>
  <si>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</si>
  <si>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</si>
  <si>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</si>
  <si>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</si>
  <si>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</si>
  <si>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</si>
  <si>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</si>
  <si>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</si>
  <si>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</si>
  <si>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</si>
  <si>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</si>
  <si>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</si>
  <si>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</si>
  <si>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</si>
  <si>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</si>
  <si>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</si>
  <si>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</si>
  <si>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</si>
  <si>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</si>
  <si>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Last Month's Rent</t>
  </si>
  <si>
    <t>Utilities</t>
  </si>
  <si>
    <t>Total DCA Request</t>
  </si>
  <si>
    <t>Total</t>
  </si>
  <si>
    <t>Contribution by Client/Other</t>
  </si>
  <si>
    <t>YMCA Rapid Rehousing Singles Program</t>
  </si>
  <si>
    <t>Move-in/Monthly Housing Costs</t>
  </si>
  <si>
    <t>_____W-9 and Property Management Agreement (if applicable)</t>
  </si>
  <si>
    <t>If yes, # of request:</t>
  </si>
  <si>
    <t>Amount:</t>
  </si>
  <si>
    <t>Frequency:</t>
  </si>
  <si>
    <t>_____Rental Assistance Agreement</t>
  </si>
  <si>
    <t>_____Lease</t>
  </si>
  <si>
    <t>_____Habitability Inspection and Lead-based paint form (HQS Inspection required for J2H)</t>
  </si>
  <si>
    <t xml:space="preserve">_____Utility Allowances </t>
  </si>
  <si>
    <t xml:space="preserve">_____Fair Market Rent &amp; Reasonableness Calculation </t>
  </si>
  <si>
    <t>RRH - Families DCA Application</t>
  </si>
  <si>
    <t>Additional Funds Request/Checklist and Staff Certification</t>
  </si>
  <si>
    <r>
      <t xml:space="preserve">_____AMI is </t>
    </r>
    <r>
      <rPr>
        <b/>
        <sz val="11"/>
        <rFont val="HelveticaNeueLT Pro 45 Lt"/>
        <family val="2"/>
      </rPr>
      <t>less</t>
    </r>
    <r>
      <rPr>
        <sz val="11"/>
        <rFont val="HelveticaNeueLT Pro 45 Lt"/>
        <family val="2"/>
      </rPr>
      <t xml:space="preserve"> than 35% (50% for J2H program)</t>
    </r>
  </si>
  <si>
    <t>_____CSP Entry Record printout or letter from provider if not CSP participant</t>
  </si>
  <si>
    <t>I certify client still resides in unit identified in application, is actively engaged in program and has been assessed to determine whether the household would become homeless but for this funding assistance.</t>
  </si>
  <si>
    <t xml:space="preserve">I certify an assessment has been conducted to determine this family does not have financial resources or support networks to sustain housing, and that all of the information provided in this application is true and complete, to the best of my knowledge.  </t>
  </si>
  <si>
    <t>Homeless Families Foundation</t>
  </si>
  <si>
    <t>The Salvation Army</t>
  </si>
  <si>
    <t>The Salvation Army J2H</t>
  </si>
  <si>
    <t>The Salvation Army J2H PW</t>
  </si>
  <si>
    <t>Volunteers of America</t>
  </si>
  <si>
    <t>AGREEMENT</t>
  </si>
  <si>
    <t>Client Signature</t>
  </si>
  <si>
    <t>CSB Signature</t>
  </si>
  <si>
    <t>1st Month's/Current 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</si>
</sst>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09">
    <xf numFmtId="0" fontId="0" fillId="0" borderId="0" xfId="0"/>
    <xf numFmtId="164" fontId="0" fillId="0" borderId="0" xfId="0" applyNumberFormat="1"/>
    <xf numFmtId="0" fontId="10" fillId="0" borderId="0" xfId="0" applyFont="1"/>
    <xf numFmtId="0" fontId="0" fillId="0" borderId="0" xfId="0" applyProtection="1"/>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center" vertical="center"/>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16" fillId="0" borderId="0" xfId="3" applyNumberFormat="1" applyFont="1" applyProtection="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6" fillId="0" borderId="0" xfId="0" applyFont="1" applyFill="1" applyProtection="1">
      <protection locked="0"/>
    </xf>
    <xf numFmtId="0" fontId="16" fillId="0" borderId="0" xfId="0" applyFont="1" applyFill="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0" fillId="0" borderId="0" xfId="3" applyFont="1" applyBorder="1" applyAlignment="1" applyProtection="1">
      <alignment horizontal="center"/>
      <protection locked="0"/>
    </xf>
    <xf numFmtId="0" fontId="0" fillId="0" borderId="0" xfId="0" applyBorder="1" applyAlignment="1"/>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Fill="1" applyProtection="1">
      <protection locked="0"/>
    </xf>
    <xf numFmtId="0" fontId="16" fillId="0" borderId="0" xfId="3" applyFont="1" applyAlignment="1" applyProtection="1">
      <protection locked="0"/>
    </xf>
    <xf numFmtId="0" fontId="11" fillId="0" borderId="0" xfId="3" applyFont="1" applyAlignment="1" applyProtection="1">
      <protection locked="0"/>
    </xf>
    <xf numFmtId="1" fontId="16" fillId="0" borderId="0" xfId="3" applyNumberFormat="1" applyFont="1" applyBorder="1" applyAlignment="1" applyProtection="1">
      <alignment horizontal="center"/>
    </xf>
    <xf numFmtId="0" fontId="6" fillId="0" borderId="0" xfId="3" applyFont="1" applyAlignment="1" applyProtection="1">
      <protection locked="0"/>
    </xf>
    <xf numFmtId="0" fontId="2" fillId="0" borderId="0" xfId="3" applyAlignment="1" applyProtection="1">
      <protection locked="0"/>
    </xf>
    <xf numFmtId="0" fontId="2" fillId="0" borderId="0" xfId="0" applyFont="1" applyAlignment="1">
      <alignment horizontal="center"/>
    </xf>
    <xf numFmtId="0" fontId="2" fillId="0" borderId="0" xfId="0" applyFont="1" applyAlignment="1">
      <alignment horizontal="left"/>
    </xf>
    <xf numFmtId="0" fontId="19" fillId="0" borderId="13" xfId="3" applyFont="1" applyBorder="1" applyAlignment="1" applyProtection="1">
      <alignment horizontal="left"/>
      <protection locked="0"/>
    </xf>
    <xf numFmtId="1" fontId="16" fillId="0" borderId="0" xfId="3" applyNumberFormat="1" applyFont="1" applyBorder="1" applyProtection="1">
      <protection locked="0"/>
    </xf>
    <xf numFmtId="1" fontId="16" fillId="0" borderId="1" xfId="3" applyNumberFormat="1" applyFont="1" applyBorder="1" applyProtection="1"/>
    <xf numFmtId="0" fontId="16" fillId="0" borderId="0" xfId="3" applyFont="1" applyBorder="1" applyAlignment="1" applyProtection="1">
      <alignment vertical="center"/>
      <protection locked="0"/>
    </xf>
    <xf numFmtId="0" fontId="6" fillId="0" borderId="0" xfId="3" applyFont="1" applyAlignment="1" applyProtection="1">
      <alignment horizontal="center" vertical="center"/>
      <protection locked="0"/>
    </xf>
    <xf numFmtId="0" fontId="6" fillId="0" borderId="12" xfId="3" applyFont="1" applyBorder="1" applyProtection="1">
      <protection locked="0"/>
    </xf>
    <xf numFmtId="0" fontId="33" fillId="0" borderId="0" xfId="3" applyFont="1" applyBorder="1" applyProtection="1">
      <protection locked="0"/>
    </xf>
    <xf numFmtId="0" fontId="6" fillId="0" borderId="0" xfId="3" applyFont="1" applyBorder="1" applyProtection="1">
      <protection locked="0"/>
    </xf>
    <xf numFmtId="0" fontId="33" fillId="0" borderId="0" xfId="3" applyFont="1" applyProtection="1">
      <protection locked="0"/>
    </xf>
    <xf numFmtId="0" fontId="34" fillId="0" borderId="0" xfId="3" applyFont="1" applyBorder="1" applyAlignment="1" applyProtection="1">
      <protection locked="0"/>
    </xf>
    <xf numFmtId="0" fontId="6" fillId="0" borderId="0" xfId="3" applyFont="1" applyProtection="1"/>
    <xf numFmtId="0" fontId="6" fillId="0" borderId="0" xfId="3" applyFont="1" applyBorder="1" applyAlignment="1" applyProtection="1">
      <protection locked="0"/>
    </xf>
    <xf numFmtId="0" fontId="2" fillId="0" borderId="0" xfId="3" applyBorder="1" applyAlignment="1" applyProtection="1">
      <protection locked="0"/>
    </xf>
    <xf numFmtId="0" fontId="6" fillId="0" borderId="0" xfId="3" applyFont="1" applyBorder="1" applyProtection="1"/>
    <xf numFmtId="0" fontId="10" fillId="6" borderId="34" xfId="3" applyFont="1" applyFill="1" applyBorder="1" applyProtection="1">
      <protection locked="0"/>
    </xf>
    <xf numFmtId="0" fontId="10" fillId="6" borderId="35" xfId="3" applyFont="1" applyFill="1" applyBorder="1" applyProtection="1">
      <protection locked="0"/>
    </xf>
    <xf numFmtId="0" fontId="10" fillId="6" borderId="13" xfId="3" applyFont="1" applyFill="1" applyBorder="1" applyProtection="1">
      <protection locked="0"/>
    </xf>
    <xf numFmtId="0" fontId="10" fillId="6" borderId="0" xfId="3" applyFont="1" applyFill="1" applyBorder="1" applyProtection="1">
      <protection locked="0"/>
    </xf>
    <xf numFmtId="0" fontId="10" fillId="6" borderId="20" xfId="3" applyFont="1" applyFill="1" applyBorder="1" applyProtection="1">
      <protection locked="0"/>
    </xf>
    <xf numFmtId="0" fontId="6" fillId="6" borderId="13" xfId="3" applyFont="1" applyFill="1" applyBorder="1" applyProtection="1">
      <protection locked="0"/>
    </xf>
    <xf numFmtId="0" fontId="10" fillId="6" borderId="8" xfId="3" applyFont="1" applyFill="1" applyBorder="1" applyProtection="1">
      <protection locked="0"/>
    </xf>
    <xf numFmtId="0" fontId="10" fillId="6" borderId="10" xfId="3" applyFont="1" applyFill="1" applyBorder="1" applyProtection="1">
      <protection locked="0"/>
    </xf>
    <xf numFmtId="0" fontId="10" fillId="6" borderId="9" xfId="3" applyFont="1" applyFill="1" applyBorder="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1" fontId="20" fillId="0" borderId="0" xfId="3" applyNumberFormat="1" applyFont="1" applyAlignment="1" applyProtection="1">
      <alignment horizontal="center"/>
    </xf>
    <xf numFmtId="0" fontId="16" fillId="0" borderId="0" xfId="3" applyFont="1" applyBorder="1" applyAlignment="1" applyProtection="1">
      <alignment horizontal="right" vertical="center"/>
      <protection locked="0"/>
    </xf>
    <xf numFmtId="0" fontId="7" fillId="0" borderId="0" xfId="3" applyFont="1" applyBorder="1" applyAlignment="1" applyProtection="1">
      <alignment horizontal="center" vertical="center"/>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53"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5" fillId="0" borderId="0" xfId="3" applyFont="1" applyFill="1" applyBorder="1" applyProtection="1">
      <protection locked="0"/>
    </xf>
    <xf numFmtId="0" fontId="16" fillId="0" borderId="0" xfId="3" applyFont="1" applyFill="1" applyProtection="1">
      <protection locked="0"/>
    </xf>
    <xf numFmtId="0" fontId="7"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7" fillId="0" borderId="10" xfId="3" applyFont="1" applyBorder="1" applyProtection="1">
      <protection locked="0"/>
    </xf>
    <xf numFmtId="0" fontId="16" fillId="6" borderId="0" xfId="3" applyFont="1" applyFill="1" applyProtection="1">
      <protection locked="0"/>
    </xf>
    <xf numFmtId="0" fontId="6" fillId="0" borderId="10" xfId="0" applyNumberFormat="1" applyFont="1" applyFill="1" applyBorder="1" applyAlignment="1" applyProtection="1">
      <alignment horizontal="left" vertical="top"/>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42" fillId="0" borderId="0"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6" fillId="0" borderId="0" xfId="0" applyFont="1" applyFill="1" applyBorder="1" applyAlignment="1" applyProtection="1">
      <alignment horizontal="center" wrapText="1"/>
      <protection locked="0"/>
    </xf>
    <xf numFmtId="0" fontId="0" fillId="0" borderId="0" xfId="0" applyAlignment="1">
      <alignment horizontal="center" wrapText="1"/>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15" xfId="3" applyNumberFormat="1" applyFont="1" applyBorder="1" applyAlignment="1">
      <alignment horizontal="center"/>
    </xf>
    <xf numFmtId="1" fontId="16" fillId="0" borderId="16" xfId="3" applyNumberFormat="1" applyFont="1" applyBorder="1" applyAlignment="1">
      <alignment horizontal="center"/>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17" xfId="3" applyFont="1" applyBorder="1" applyAlignment="1">
      <alignment horizontal="center" vertical="center" wrapText="1"/>
    </xf>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17" xfId="3" applyFont="1" applyBorder="1" applyAlignment="1">
      <alignment horizontal="center"/>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0" fontId="6" fillId="0" borderId="10" xfId="3" applyFont="1" applyBorder="1" applyAlignment="1" applyProtection="1">
      <alignment horizontal="left"/>
      <protection locked="0"/>
    </xf>
    <xf numFmtId="0" fontId="2" fillId="0" borderId="10" xfId="3" applyBorder="1" applyAlignment="1" applyProtection="1">
      <alignment horizontal="left"/>
      <protection locked="0"/>
    </xf>
    <xf numFmtId="164" fontId="6" fillId="0" borderId="10" xfId="3" applyNumberFormat="1" applyFont="1" applyBorder="1" applyAlignment="1" applyProtection="1">
      <alignment horizontal="left"/>
      <protection locked="0"/>
    </xf>
    <xf numFmtId="164" fontId="2" fillId="0" borderId="10" xfId="3" applyNumberFormat="1" applyBorder="1" applyAlignment="1" applyProtection="1">
      <alignment horizontal="left"/>
      <protection locked="0"/>
    </xf>
    <xf numFmtId="0" fontId="6" fillId="0" borderId="0" xfId="3" applyFont="1" applyAlignment="1" applyProtection="1">
      <protection locked="0"/>
    </xf>
    <xf numFmtId="0" fontId="5" fillId="6" borderId="33" xfId="3" applyFont="1" applyFill="1" applyBorder="1" applyAlignment="1" applyProtection="1">
      <protection locked="0"/>
    </xf>
    <xf numFmtId="0" fontId="5" fillId="6" borderId="34" xfId="3" applyFont="1" applyFill="1" applyBorder="1" applyAlignment="1" applyProtection="1">
      <protection locked="0"/>
    </xf>
    <xf numFmtId="0" fontId="6" fillId="6" borderId="13" xfId="3" applyFont="1" applyFill="1" applyBorder="1" applyAlignment="1" applyProtection="1">
      <alignment vertical="top" wrapText="1"/>
      <protection locked="0"/>
    </xf>
    <xf numFmtId="0" fontId="6" fillId="6" borderId="0" xfId="3" applyFont="1" applyFill="1" applyBorder="1" applyAlignment="1" applyProtection="1">
      <alignment vertical="top" wrapText="1"/>
      <protection locked="0"/>
    </xf>
    <xf numFmtId="0" fontId="6" fillId="6" borderId="20" xfId="3" applyFont="1" applyFill="1" applyBorder="1" applyAlignment="1" applyProtection="1">
      <alignment vertical="top" wrapText="1"/>
      <protection locked="0"/>
    </xf>
    <xf numFmtId="0" fontId="5" fillId="0" borderId="0" xfId="3" applyFont="1" applyBorder="1" applyAlignment="1" applyProtection="1">
      <protection locked="0"/>
    </xf>
    <xf numFmtId="0" fontId="5" fillId="0" borderId="0" xfId="3" applyFont="1" applyAlignment="1" applyProtection="1">
      <protection locked="0"/>
    </xf>
    <xf numFmtId="0" fontId="6" fillId="0" borderId="0" xfId="3" applyFont="1" applyAlignment="1" applyProtection="1">
      <alignment wrapText="1"/>
      <protection locked="0"/>
    </xf>
    <xf numFmtId="0" fontId="23" fillId="0" borderId="0" xfId="3" applyFont="1" applyBorder="1" applyAlignment="1" applyProtection="1">
      <alignment horizontal="left" vertical="center"/>
      <protection locked="0"/>
    </xf>
    <xf numFmtId="0" fontId="6" fillId="6" borderId="12" xfId="3" applyFont="1" applyFill="1" applyBorder="1" applyAlignment="1" applyProtection="1">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6" fillId="0" borderId="6" xfId="3" applyFont="1" applyBorder="1" applyAlignment="1" applyProtection="1">
      <protection locked="0"/>
    </xf>
    <xf numFmtId="0" fontId="6" fillId="0" borderId="0" xfId="3" applyFont="1" applyBorder="1" applyAlignment="1" applyProtection="1">
      <protection locked="0"/>
    </xf>
    <xf numFmtId="0" fontId="23" fillId="0" borderId="0" xfId="3" applyFont="1" applyAlignment="1" applyProtection="1">
      <alignment horizontal="left" vertical="center"/>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0" fontId="16" fillId="0" borderId="0" xfId="3" applyFont="1" applyAlignment="1" applyProtection="1">
      <alignment wrapText="1"/>
      <protection locked="0"/>
    </xf>
    <xf numFmtId="0" fontId="43" fillId="0" borderId="0" xfId="3" applyFont="1" applyAlignment="1" applyProtection="1">
      <alignment wrapText="1"/>
      <protection locked="0"/>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165" fontId="6" fillId="0" borderId="15" xfId="0" applyNumberFormat="1" applyFont="1" applyBorder="1" applyAlignment="1" applyProtection="1">
      <alignment horizontal="center"/>
      <protection locked="0"/>
    </xf>
    <xf numFmtId="165"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165" fontId="21" fillId="0" borderId="16" xfId="0" applyNumberFormat="1" applyFont="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165" fontId="6"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6" fillId="0" borderId="36" xfId="0" applyNumberFormat="1" applyFont="1" applyBorder="1" applyAlignment="1" applyProtection="1">
      <alignment horizontal="center"/>
      <protection locked="0"/>
    </xf>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0" fontId="0" fillId="0" borderId="4" xfId="0" applyBorder="1" applyAlignment="1"/>
    <xf numFmtId="0" fontId="0" fillId="0" borderId="16" xfId="0" applyBorder="1" applyAlignment="1"/>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27" fillId="2" borderId="6"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11" fillId="0" borderId="0" xfId="3" applyFont="1" applyAlignment="1" applyProtection="1">
      <protection locked="0"/>
    </xf>
    <xf numFmtId="0" fontId="16" fillId="0" borderId="10" xfId="3" applyFont="1" applyBorder="1" applyAlignment="1" applyProtection="1">
      <alignment horizontal="left"/>
      <protection locked="0"/>
    </xf>
    <xf numFmtId="0" fontId="16" fillId="0" borderId="4" xfId="3" applyFont="1" applyBorder="1" applyAlignment="1" applyProtection="1">
      <alignment horizontal="left"/>
      <protection locked="0"/>
    </xf>
    <xf numFmtId="0" fontId="2" fillId="0" borderId="4" xfId="3" applyBorder="1" applyAlignment="1" applyProtection="1">
      <alignment horizontal="left"/>
      <protection locked="0"/>
    </xf>
    <xf numFmtId="0" fontId="11" fillId="0" borderId="0" xfId="3" applyFont="1" applyFill="1" applyAlignment="1" applyProtection="1">
      <alignment wrapText="1"/>
      <protection locked="0"/>
    </xf>
    <xf numFmtId="0" fontId="11" fillId="0" borderId="0" xfId="3" applyFont="1" applyFill="1" applyBorder="1" applyAlignment="1" applyProtection="1"/>
    <xf numFmtId="0" fontId="16" fillId="0" borderId="0" xfId="3" applyFont="1" applyBorder="1" applyAlignment="1" applyProtection="1">
      <alignment horizontal="center"/>
    </xf>
    <xf numFmtId="14" fontId="11" fillId="0" borderId="10" xfId="3" applyNumberFormat="1" applyFont="1" applyBorder="1" applyAlignment="1" applyProtection="1">
      <alignment horizontal="left"/>
      <protection locked="0"/>
    </xf>
    <xf numFmtId="0" fontId="2" fillId="0" borderId="0" xfId="3" applyAlignment="1" applyProtection="1">
      <protection locked="0"/>
    </xf>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alignment wrapText="1"/>
      <protection locked="0"/>
    </xf>
    <xf numFmtId="0" fontId="11" fillId="0" borderId="0" xfId="3" applyFont="1" applyBorder="1" applyAlignment="1" applyProtection="1"/>
    <xf numFmtId="168" fontId="16" fillId="0" borderId="4" xfId="3" applyNumberFormat="1" applyFont="1" applyBorder="1" applyAlignment="1" applyProtection="1">
      <alignment horizontal="left"/>
    </xf>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0" fontId="11" fillId="0" borderId="6" xfId="3" applyFont="1" applyBorder="1" applyAlignment="1" applyProtection="1"/>
    <xf numFmtId="0" fontId="2" fillId="0" borderId="6" xfId="3" applyBorder="1" applyAlignment="1"/>
    <xf numFmtId="1" fontId="16" fillId="0" borderId="0" xfId="3" applyNumberFormat="1" applyFont="1" applyBorder="1" applyAlignment="1" applyProtection="1">
      <alignment horizontal="center"/>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16" fillId="0" borderId="4" xfId="3" applyFont="1" applyBorder="1" applyAlignment="1" applyProtection="1">
      <alignment horizontal="left"/>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Style="combo" dx="16" fmlaRange="$A$72:$A$77" noThreeD="1" sel="0" val="0"/>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38</xdr:row>
      <xdr:rowOff>47626</xdr:rowOff>
    </xdr:from>
    <xdr:to>
      <xdr:col>10</xdr:col>
      <xdr:colOff>485775</xdr:colOff>
      <xdr:row>41</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0</xdr:colOff>
      <xdr:row>33</xdr:row>
      <xdr:rowOff>38100</xdr:rowOff>
    </xdr:to>
    <xdr:sp macro="" textlink="">
      <xdr:nvSpPr>
        <xdr:cNvPr id="2" name="TextBox 1"/>
        <xdr:cNvSpPr txBox="1"/>
      </xdr:nvSpPr>
      <xdr:spPr>
        <a:xfrm>
          <a:off x="0" y="8420100"/>
          <a:ext cx="65055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057275"/>
          <a:ext cx="64579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57150</xdr:rowOff>
        </xdr:from>
        <xdr:to>
          <xdr:col>0</xdr:col>
          <xdr:colOff>1066800</xdr:colOff>
          <xdr:row>27</xdr:row>
          <xdr:rowOff>9525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27</xdr:row>
          <xdr:rowOff>19050</xdr:rowOff>
        </xdr:from>
        <xdr:to>
          <xdr:col>0</xdr:col>
          <xdr:colOff>1066800</xdr:colOff>
          <xdr:row>28</xdr:row>
          <xdr:rowOff>133350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28</xdr:row>
          <xdr:rowOff>133350</xdr:rowOff>
        </xdr:from>
        <xdr:to>
          <xdr:col>0</xdr:col>
          <xdr:colOff>1066800</xdr:colOff>
          <xdr:row>30</xdr:row>
          <xdr:rowOff>123825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49</xdr:row>
          <xdr:rowOff>76200</xdr:rowOff>
        </xdr:from>
        <xdr:to>
          <xdr:col>1</xdr:col>
          <xdr:colOff>609600</xdr:colOff>
          <xdr:row>50</xdr:row>
          <xdr:rowOff>180975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0</xdr:rowOff>
        </xdr:from>
        <xdr:to>
          <xdr:col>2</xdr:col>
          <xdr:colOff>581025</xdr:colOff>
          <xdr:row>12</xdr:row>
          <xdr:rowOff>47625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19050</xdr:rowOff>
        </xdr:from>
        <xdr:to>
          <xdr:col>3</xdr:col>
          <xdr:colOff>542925</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66675</xdr:rowOff>
        </xdr:from>
        <xdr:to>
          <xdr:col>5</xdr:col>
          <xdr:colOff>476250</xdr:colOff>
          <xdr:row>49</xdr:row>
          <xdr:rowOff>66675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47</xdr:row>
          <xdr:rowOff>104775</xdr:rowOff>
        </xdr:from>
        <xdr:to>
          <xdr:col>7</xdr:col>
          <xdr:colOff>247650</xdr:colOff>
          <xdr:row>49</xdr:row>
          <xdr:rowOff>9525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49</xdr:row>
          <xdr:rowOff>66675</xdr:rowOff>
        </xdr:from>
        <xdr:to>
          <xdr:col>3</xdr:col>
          <xdr:colOff>76200</xdr:colOff>
          <xdr:row>50</xdr:row>
          <xdr:rowOff>190500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657225</xdr:colOff>
          <xdr:row>3</xdr:row>
          <xdr:rowOff>19050</xdr:rowOff>
        </xdr:to>
        <xdr:sp macro="" textlink="">
          <xdr:nvSpPr>
            <xdr:cNvPr id="15689" name="Drop Down 1353" hidden="1">
              <a:extLst>
                <a:ext uri="{63B3BB69-23CF-44E3-9099-C40C66FF867C}">
                  <a14:compatExt spid="_x0000_s1568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010275" y="914400"/>
          <a:ext cx="4895851" cy="1343025"/>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twoCellAnchor>
    <xdr:from>
      <xdr:col>0</xdr:col>
      <xdr:colOff>66675</xdr:colOff>
      <xdr:row>25</xdr:row>
      <xdr:rowOff>57152</xdr:rowOff>
    </xdr:from>
    <xdr:to>
      <xdr:col>8</xdr:col>
      <xdr:colOff>514350</xdr:colOff>
      <xdr:row>40</xdr:row>
      <xdr:rowOff>0</xdr:rowOff>
    </xdr:to>
    <xdr:sp macro="" textlink="">
      <xdr:nvSpPr>
        <xdr:cNvPr id="7" name="TextBox 6"/>
        <xdr:cNvSpPr txBox="1"/>
      </xdr:nvSpPr>
      <xdr:spPr>
        <a:xfrm>
          <a:off x="66675" y="4152902"/>
          <a:ext cx="6105525" cy="25431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0">
              <a:solidFill>
                <a:schemeClr val="dk1"/>
              </a:solidFill>
              <a:effectLst/>
              <a:latin typeface="HelveticaNeueLT Pro 65 Md" pitchFamily="34" charset="0"/>
              <a:ea typeface="+mn-ea"/>
              <a:cs typeface="Arial" panose="020B0604020202020204" pitchFamily="34" charset="0"/>
            </a:rPr>
            <a:t>Limited assistance is being provided on this client's behalf.  By accepting the limited assistance and participating in the program, all parties agree to the following:  </a:t>
          </a:r>
        </a:p>
        <a:p>
          <a:pPr lvl="0" algn="l"/>
          <a:r>
            <a:rPr lang="en-US" sz="1050" b="0">
              <a:solidFill>
                <a:schemeClr val="dk1"/>
              </a:solidFill>
              <a:effectLst/>
              <a:latin typeface="HelveticaNeueLT Pro 65 Md" pitchFamily="34" charset="0"/>
              <a:ea typeface="+mn-ea"/>
              <a:cs typeface="Arial" panose="020B0604020202020204" pitchFamily="34" charset="0"/>
            </a:rPr>
            <a:t>1. Client will provide a copy of the complete lease to program staff along with this form.</a:t>
          </a:r>
        </a:p>
        <a:p>
          <a:pPr lvl="0" algn="l"/>
          <a:r>
            <a:rPr lang="en-US" sz="1050" b="0">
              <a:solidFill>
                <a:schemeClr val="dk1"/>
              </a:solidFill>
              <a:effectLst/>
              <a:latin typeface="HelveticaNeueLT Pro 65 Md" pitchFamily="34" charset="0"/>
              <a:ea typeface="+mn-ea"/>
              <a:cs typeface="Arial" panose="020B0604020202020204" pitchFamily="34" charset="0"/>
            </a:rPr>
            <a:t>2. Landlord will provide Community Shelter Board (CSB) with a copy of any notice given to the </a:t>
          </a:r>
          <a:r>
            <a:rPr lang="en-US" sz="1050" b="0" baseline="0">
              <a:solidFill>
                <a:schemeClr val="dk1"/>
              </a:solidFill>
              <a:effectLst/>
              <a:latin typeface="HelveticaNeueLT Pro 65 Md" pitchFamily="34" charset="0"/>
              <a:ea typeface="+mn-ea"/>
              <a:cs typeface="Arial" panose="020B0604020202020204" pitchFamily="34" charset="0"/>
            </a:rPr>
            <a:t>           </a:t>
          </a:r>
          <a:r>
            <a:rPr lang="en-US" sz="1050" b="0">
              <a:solidFill>
                <a:schemeClr val="dk1"/>
              </a:solidFill>
              <a:effectLst/>
              <a:latin typeface="HelveticaNeueLT Pro 65 Md" pitchFamily="34" charset="0"/>
              <a:ea typeface="+mn-ea"/>
              <a:cs typeface="Arial" panose="020B0604020202020204" pitchFamily="34" charset="0"/>
            </a:rPr>
            <a:t>program participant to vacate the housing unit, or any complaint used under state or local law to commence an eviction action against the program participant during the period in which the Community Shelter Board is providing monthly rental payments.</a:t>
          </a:r>
        </a:p>
        <a:p>
          <a:pPr lvl="0" algn="l"/>
          <a:r>
            <a:rPr lang="en-US" sz="1050" b="0" baseline="0">
              <a:solidFill>
                <a:schemeClr val="dk1"/>
              </a:solidFill>
              <a:effectLst/>
              <a:latin typeface="HelveticaNeueLT Pro 65 Md" pitchFamily="34" charset="0"/>
              <a:ea typeface="+mn-ea"/>
              <a:cs typeface="Arial" panose="020B0604020202020204" pitchFamily="34" charset="0"/>
            </a:rPr>
            <a:t>4. </a:t>
          </a:r>
          <a:r>
            <a:rPr lang="en-US" sz="1050" b="0">
              <a:solidFill>
                <a:schemeClr val="dk1"/>
              </a:solidFill>
              <a:effectLst/>
              <a:latin typeface="HelveticaNeueLT Pro 65 Md" pitchFamily="34" charset="0"/>
              <a:ea typeface="+mn-ea"/>
              <a:cs typeface="Arial" panose="020B0604020202020204" pitchFamily="34" charset="0"/>
            </a:rPr>
            <a:t>CSB will issue a limited number of rental payments on behalf of this tenant, on-time, consistent with the due dates outlined in the lease and this rental agreement.</a:t>
          </a:r>
        </a:p>
        <a:p>
          <a:pPr lvl="0" algn="l"/>
          <a:r>
            <a:rPr lang="en-US" sz="1050" b="0" baseline="0">
              <a:solidFill>
                <a:schemeClr val="dk1"/>
              </a:solidFill>
              <a:effectLst/>
              <a:latin typeface="HelveticaNeueLT Pro 65 Md" pitchFamily="34" charset="0"/>
              <a:ea typeface="+mn-ea"/>
              <a:cs typeface="Arial" panose="020B0604020202020204" pitchFamily="34" charset="0"/>
            </a:rPr>
            <a:t>5. </a:t>
          </a:r>
          <a:r>
            <a:rPr lang="en-US" sz="1050" b="0">
              <a:solidFill>
                <a:schemeClr val="dk1"/>
              </a:solidFill>
              <a:effectLst/>
              <a:latin typeface="HelveticaNeueLT Pro 65 Md" pitchFamily="34" charset="0"/>
              <a:ea typeface="+mn-ea"/>
              <a:cs typeface="Arial" panose="020B0604020202020204" pitchFamily="34" charset="0"/>
            </a:rPr>
            <a:t>Assistance is conditional on client participation in the program noted above. If tenant is non-compliant with program or terminated for any reason, this rental agreement becomes invalid.  Program staff will inform landlord within 24 hours of client termination.</a:t>
          </a:r>
        </a:p>
        <a:p>
          <a:pPr lvl="0" algn="l"/>
          <a:r>
            <a:rPr lang="en-US" sz="1050" b="0">
              <a:solidFill>
                <a:schemeClr val="dk1"/>
              </a:solidFill>
              <a:effectLst/>
              <a:latin typeface="HelveticaNeueLT Pro 65 Md" pitchFamily="34" charset="0"/>
              <a:ea typeface="+mn-ea"/>
              <a:cs typeface="Arial" panose="020B0604020202020204" pitchFamily="34" charset="0"/>
            </a:rPr>
            <a:t>6. Security deposit can be returned to tenant upon successful completion of lease</a:t>
          </a:r>
        </a:p>
        <a:p>
          <a:pPr lvl="0" algn="l"/>
          <a:r>
            <a:rPr lang="en-US" sz="1050" b="0">
              <a:solidFill>
                <a:schemeClr val="dk1"/>
              </a:solidFill>
              <a:effectLst/>
              <a:latin typeface="HelveticaNeueLT Pro 65 Md" pitchFamily="34" charset="0"/>
              <a:ea typeface="+mn-ea"/>
              <a:cs typeface="Arial" panose="020B0604020202020204" pitchFamily="34" charset="0"/>
            </a:rPr>
            <a:t>7. This is a tenant-based rental agreement.</a:t>
          </a:r>
        </a:p>
        <a:p>
          <a:pPr algn="l"/>
          <a:endParaRPr lang="en-US" sz="1100">
            <a:latin typeface="HelveticaNeueLT Pro 45 Lt"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7"/>
  <sheetViews>
    <sheetView showGridLines="0" tabSelected="1" zoomScaleNormal="100" workbookViewId="0">
      <selection activeCell="Q28" sqref="Q28"/>
    </sheetView>
  </sheetViews>
  <sheetFormatPr defaultColWidth="9.28515625" defaultRowHeight="14.25" x14ac:dyDescent="0.2"/>
  <cols>
    <col min="1" max="1" width="8.42578125" style="67" customWidth="1"/>
    <col min="2" max="2" width="10.28515625" style="67" customWidth="1"/>
    <col min="3" max="5" width="9.28515625" style="67"/>
    <col min="6" max="6" width="6.7109375" style="67" customWidth="1"/>
    <col min="7" max="7" width="9.28515625" style="67"/>
    <col min="8" max="8" width="7.140625" style="67" customWidth="1"/>
    <col min="9" max="9" width="13.140625" style="67" customWidth="1"/>
    <col min="10" max="10" width="12.28515625" style="67" customWidth="1"/>
    <col min="11" max="16384" width="9.28515625" style="67"/>
  </cols>
  <sheetData>
    <row r="1" spans="1:11" ht="15" x14ac:dyDescent="0.2">
      <c r="A1" s="328"/>
      <c r="B1" s="328"/>
      <c r="C1" s="328"/>
      <c r="D1" s="328"/>
      <c r="E1" s="329"/>
      <c r="F1" s="329"/>
      <c r="G1" s="330"/>
      <c r="H1" s="331"/>
      <c r="I1" s="330"/>
      <c r="J1" s="331"/>
      <c r="K1" s="114"/>
    </row>
    <row r="2" spans="1:11" ht="25.5" customHeight="1" x14ac:dyDescent="0.2">
      <c r="A2" s="115"/>
      <c r="B2" s="332"/>
      <c r="C2" s="332"/>
      <c r="D2" s="332"/>
      <c r="E2" s="332"/>
      <c r="F2" s="332"/>
      <c r="G2" s="332"/>
      <c r="H2" s="332"/>
      <c r="I2" s="259" t="str">
        <f>IF('Check Request'!$B$6=0,"",'Check Request'!$B$6)</f>
        <v/>
      </c>
      <c r="J2" s="259" t="str">
        <f>IF('Check Request'!$D$6=0,"",'Check Request'!$D$6)</f>
        <v/>
      </c>
      <c r="K2" s="159" t="str">
        <f>IF('Check Request'!$H$6=0,"",'Check Request'!$H$6)</f>
        <v/>
      </c>
    </row>
    <row r="3" spans="1:11" s="116" customFormat="1" ht="25.5" customHeight="1" x14ac:dyDescent="0.25">
      <c r="A3" s="327" t="s">
        <v>254</v>
      </c>
      <c r="B3" s="327"/>
      <c r="C3" s="327"/>
      <c r="D3" s="327"/>
      <c r="E3" s="327"/>
      <c r="F3" s="327"/>
      <c r="G3" s="327"/>
      <c r="H3" s="327"/>
      <c r="I3" s="327"/>
      <c r="J3" s="327"/>
      <c r="K3" s="327"/>
    </row>
    <row r="4" spans="1:11" s="118" customFormat="1" ht="18" customHeight="1" x14ac:dyDescent="0.25">
      <c r="A4" s="117"/>
      <c r="B4" s="117"/>
      <c r="C4" s="117"/>
      <c r="D4" s="117"/>
      <c r="E4" s="117"/>
      <c r="F4" s="124" t="s">
        <v>127</v>
      </c>
      <c r="G4" s="117"/>
      <c r="H4" s="117"/>
      <c r="I4" s="117"/>
      <c r="J4" s="117"/>
      <c r="K4" s="117"/>
    </row>
    <row r="5" spans="1:11" s="125" customFormat="1" ht="41.25" customHeight="1" x14ac:dyDescent="0.25">
      <c r="A5" s="324"/>
      <c r="B5" s="324"/>
      <c r="C5" s="324"/>
      <c r="D5" s="324"/>
      <c r="E5" s="324"/>
      <c r="F5" s="324"/>
      <c r="G5" s="324"/>
      <c r="H5" s="324"/>
      <c r="I5" s="324"/>
      <c r="J5" s="324"/>
      <c r="K5" s="324"/>
    </row>
    <row r="6" spans="1:11" ht="17.25" customHeight="1" x14ac:dyDescent="0.2">
      <c r="A6" s="186" t="s">
        <v>111</v>
      </c>
      <c r="B6" s="47"/>
      <c r="C6" s="47"/>
      <c r="D6" s="47"/>
      <c r="E6" s="47"/>
      <c r="F6" s="47"/>
      <c r="G6" s="47"/>
      <c r="H6" s="47"/>
      <c r="I6" s="47"/>
      <c r="J6" s="47"/>
      <c r="K6" s="47"/>
    </row>
    <row r="7" spans="1:11" ht="17.25" customHeight="1" x14ac:dyDescent="0.2">
      <c r="A7" s="186" t="s">
        <v>128</v>
      </c>
      <c r="B7" s="47"/>
      <c r="C7" s="47"/>
      <c r="D7" s="47"/>
      <c r="E7" s="47"/>
      <c r="F7" s="47"/>
      <c r="G7" s="47"/>
      <c r="H7" s="47"/>
      <c r="I7" s="47"/>
      <c r="J7" s="47"/>
    </row>
    <row r="8" spans="1:11" ht="17.25" customHeight="1" x14ac:dyDescent="0.2">
      <c r="A8" s="186" t="s">
        <v>193</v>
      </c>
      <c r="B8" s="47"/>
      <c r="C8" s="47"/>
      <c r="D8" s="47"/>
      <c r="E8" s="47"/>
      <c r="F8" s="47"/>
      <c r="G8" s="47"/>
      <c r="H8" s="47"/>
      <c r="I8" s="47"/>
      <c r="J8" s="47"/>
    </row>
    <row r="9" spans="1:11" ht="17.25" customHeight="1" x14ac:dyDescent="0.2">
      <c r="A9" s="47"/>
      <c r="B9" s="108" t="s">
        <v>100</v>
      </c>
      <c r="C9" s="47"/>
      <c r="D9" s="47"/>
      <c r="E9" s="47"/>
      <c r="F9" s="47"/>
      <c r="G9" s="47"/>
      <c r="H9" s="47"/>
      <c r="I9" s="47"/>
      <c r="J9" s="47"/>
      <c r="K9" s="47"/>
    </row>
    <row r="10" spans="1:11" ht="17.25" customHeight="1" x14ac:dyDescent="0.2">
      <c r="A10" s="47"/>
      <c r="B10" s="186" t="s">
        <v>115</v>
      </c>
      <c r="C10" s="47"/>
      <c r="D10" s="47"/>
      <c r="E10" s="47"/>
      <c r="F10" s="47"/>
      <c r="G10" s="47"/>
      <c r="H10" s="47"/>
      <c r="I10" s="47"/>
      <c r="J10" s="47"/>
      <c r="K10" s="47"/>
    </row>
    <row r="11" spans="1:11" ht="17.25" customHeight="1" x14ac:dyDescent="0.2">
      <c r="A11" s="47"/>
      <c r="B11" s="186" t="s">
        <v>116</v>
      </c>
      <c r="C11" s="47"/>
      <c r="D11" s="47"/>
      <c r="E11" s="47"/>
      <c r="F11" s="47"/>
      <c r="G11" s="47"/>
      <c r="H11" s="47"/>
      <c r="I11" s="47"/>
      <c r="J11" s="47"/>
      <c r="K11" s="47"/>
    </row>
    <row r="12" spans="1:11" ht="17.25" customHeight="1" x14ac:dyDescent="0.2">
      <c r="A12" s="47"/>
      <c r="B12" s="186" t="s">
        <v>196</v>
      </c>
      <c r="C12" s="47"/>
      <c r="D12" s="47"/>
      <c r="E12" s="47"/>
      <c r="F12" s="47"/>
      <c r="G12" s="47"/>
      <c r="H12" s="47"/>
      <c r="I12" s="47"/>
      <c r="J12" s="47"/>
      <c r="K12" s="47"/>
    </row>
    <row r="13" spans="1:11" ht="17.25" customHeight="1" x14ac:dyDescent="0.2">
      <c r="A13" s="47"/>
      <c r="B13" s="186" t="s">
        <v>124</v>
      </c>
      <c r="C13" s="47"/>
      <c r="D13" s="47"/>
      <c r="E13" s="47"/>
      <c r="F13" s="47"/>
      <c r="G13" s="47"/>
      <c r="H13" s="47"/>
      <c r="I13" s="47"/>
      <c r="J13" s="47"/>
      <c r="K13" s="47"/>
    </row>
    <row r="14" spans="1:11" ht="17.25" customHeight="1" x14ac:dyDescent="0.2">
      <c r="A14" s="186" t="s">
        <v>117</v>
      </c>
      <c r="B14" s="47"/>
      <c r="C14" s="47"/>
      <c r="D14" s="47"/>
      <c r="E14" s="47"/>
      <c r="F14" s="47"/>
      <c r="G14" s="47"/>
      <c r="H14" s="47"/>
      <c r="I14" s="47"/>
      <c r="J14" s="47"/>
      <c r="K14" s="47"/>
    </row>
    <row r="15" spans="1:11" ht="17.25" customHeight="1" x14ac:dyDescent="0.2">
      <c r="A15" s="186" t="s">
        <v>112</v>
      </c>
      <c r="B15" s="47"/>
      <c r="C15" s="47"/>
      <c r="D15" s="47"/>
      <c r="E15" s="47"/>
      <c r="F15" s="47"/>
      <c r="G15" s="47"/>
      <c r="H15" s="47"/>
      <c r="I15" s="47"/>
      <c r="J15" s="47"/>
      <c r="K15" s="47"/>
    </row>
    <row r="16" spans="1:11" ht="17.25" customHeight="1" x14ac:dyDescent="0.2">
      <c r="A16" s="47" t="s">
        <v>249</v>
      </c>
      <c r="B16" s="47"/>
      <c r="C16" s="47"/>
      <c r="D16" s="47"/>
      <c r="E16" s="47"/>
      <c r="F16" s="47"/>
      <c r="G16" s="47"/>
      <c r="H16" s="47"/>
      <c r="I16" s="47"/>
      <c r="J16" s="47"/>
      <c r="K16" s="47"/>
    </row>
    <row r="17" spans="1:11" ht="17.25" customHeight="1" x14ac:dyDescent="0.2">
      <c r="A17" s="186" t="s">
        <v>114</v>
      </c>
      <c r="B17" s="47"/>
      <c r="C17" s="47"/>
      <c r="D17" s="47"/>
      <c r="E17" s="47"/>
      <c r="F17" s="47"/>
      <c r="G17" s="47"/>
      <c r="H17" s="47"/>
      <c r="I17" s="47"/>
      <c r="J17" s="47"/>
      <c r="K17" s="47"/>
    </row>
    <row r="18" spans="1:11" ht="17.25" customHeight="1" x14ac:dyDescent="0.2">
      <c r="A18" s="47"/>
      <c r="B18" s="186" t="s">
        <v>245</v>
      </c>
      <c r="C18" s="47"/>
      <c r="D18" s="47"/>
      <c r="E18" s="47"/>
      <c r="F18" s="47"/>
      <c r="G18" s="47"/>
      <c r="H18" s="47"/>
      <c r="I18" s="47"/>
      <c r="J18" s="47"/>
      <c r="K18" s="47"/>
    </row>
    <row r="19" spans="1:11" ht="17.25" customHeight="1" x14ac:dyDescent="0.2">
      <c r="A19" s="186" t="s">
        <v>250</v>
      </c>
      <c r="B19" s="186"/>
      <c r="C19" s="186"/>
      <c r="D19" s="186"/>
      <c r="E19" s="186"/>
      <c r="F19" s="186"/>
      <c r="G19" s="186"/>
      <c r="H19" s="186"/>
      <c r="I19" s="186"/>
      <c r="J19" s="186"/>
      <c r="K19" s="186"/>
    </row>
    <row r="20" spans="1:11" ht="15.75" customHeight="1" x14ac:dyDescent="0.2">
      <c r="A20" s="186" t="s">
        <v>251</v>
      </c>
      <c r="B20" s="186"/>
      <c r="C20" s="186"/>
      <c r="D20" s="186"/>
      <c r="E20" s="186"/>
      <c r="F20" s="186"/>
      <c r="G20" s="186"/>
      <c r="H20" s="186"/>
      <c r="I20" s="186"/>
      <c r="J20" s="186"/>
      <c r="K20" s="186"/>
    </row>
    <row r="21" spans="1:11" ht="15.75" customHeight="1" x14ac:dyDescent="0.2">
      <c r="A21" s="186" t="s">
        <v>252</v>
      </c>
      <c r="B21" s="186"/>
      <c r="C21" s="186"/>
      <c r="D21" s="186"/>
      <c r="E21" s="186"/>
      <c r="F21" s="186"/>
      <c r="G21" s="186"/>
      <c r="H21" s="186"/>
      <c r="I21" s="186"/>
      <c r="J21" s="186"/>
      <c r="K21" s="186"/>
    </row>
    <row r="22" spans="1:11" ht="15.75" customHeight="1" x14ac:dyDescent="0.2">
      <c r="A22" s="186" t="s">
        <v>253</v>
      </c>
      <c r="B22" s="186"/>
      <c r="C22" s="186"/>
      <c r="D22" s="186"/>
      <c r="E22" s="186"/>
      <c r="F22" s="186"/>
      <c r="G22" s="186"/>
      <c r="H22" s="186"/>
      <c r="I22" s="186"/>
      <c r="J22" s="186"/>
      <c r="K22" s="186"/>
    </row>
    <row r="23" spans="1:11" ht="17.25" customHeight="1" x14ac:dyDescent="0.2">
      <c r="A23" s="186" t="s">
        <v>113</v>
      </c>
      <c r="B23" s="186"/>
      <c r="C23" s="186"/>
      <c r="D23" s="186"/>
      <c r="E23" s="186"/>
      <c r="F23" s="186"/>
      <c r="G23" s="186"/>
      <c r="H23" s="186"/>
      <c r="I23" s="186"/>
      <c r="J23" s="186"/>
      <c r="K23" s="186"/>
    </row>
    <row r="24" spans="1:11" ht="17.25" customHeight="1" x14ac:dyDescent="0.2">
      <c r="A24" s="186" t="s">
        <v>125</v>
      </c>
      <c r="B24" s="186"/>
      <c r="C24" s="186"/>
      <c r="D24" s="186"/>
      <c r="E24" s="186"/>
      <c r="F24" s="186"/>
      <c r="G24" s="186"/>
      <c r="H24" s="186"/>
      <c r="I24" s="186"/>
      <c r="J24" s="186"/>
      <c r="K24" s="186"/>
    </row>
    <row r="25" spans="1:11" ht="16.5" customHeight="1" x14ac:dyDescent="0.2">
      <c r="A25" s="325" t="s">
        <v>118</v>
      </c>
      <c r="B25" s="326"/>
      <c r="C25" s="326"/>
      <c r="D25" s="326"/>
      <c r="E25" s="326"/>
      <c r="F25" s="326"/>
      <c r="G25" s="326"/>
      <c r="H25" s="326"/>
      <c r="I25" s="326"/>
      <c r="J25" s="326"/>
      <c r="K25" s="326"/>
    </row>
    <row r="26" spans="1:11" ht="17.25" customHeight="1" x14ac:dyDescent="0.2">
      <c r="A26" s="186" t="s">
        <v>220</v>
      </c>
      <c r="B26" s="186"/>
      <c r="C26" s="186"/>
      <c r="D26" s="34"/>
      <c r="E26" s="186"/>
      <c r="F26" s="186"/>
      <c r="G26" s="186"/>
      <c r="H26" s="186"/>
      <c r="I26" s="186"/>
      <c r="J26" s="186"/>
      <c r="K26" s="186"/>
    </row>
    <row r="27" spans="1:11" ht="17.25" customHeight="1" x14ac:dyDescent="0.2">
      <c r="A27" s="186" t="s">
        <v>119</v>
      </c>
      <c r="B27" s="186"/>
      <c r="C27" s="186"/>
      <c r="D27" s="186"/>
      <c r="E27" s="186"/>
      <c r="F27" s="186"/>
      <c r="G27" s="186"/>
      <c r="H27" s="186"/>
      <c r="I27" s="186"/>
      <c r="J27" s="186"/>
      <c r="K27" s="186"/>
    </row>
    <row r="28" spans="1:11" ht="15.75" customHeight="1" x14ac:dyDescent="0.2"/>
    <row r="29" spans="1:11" ht="7.5" customHeight="1" x14ac:dyDescent="0.2">
      <c r="A29" s="119"/>
      <c r="B29" s="119"/>
      <c r="C29" s="119"/>
      <c r="D29" s="119"/>
      <c r="E29" s="119"/>
      <c r="F29" s="119"/>
      <c r="G29" s="119"/>
      <c r="H29" s="119"/>
      <c r="I29" s="119"/>
      <c r="J29" s="119"/>
      <c r="K29" s="119"/>
    </row>
    <row r="30" spans="1:11" x14ac:dyDescent="0.2">
      <c r="A30" s="67" t="s">
        <v>126</v>
      </c>
    </row>
    <row r="31" spans="1:11" x14ac:dyDescent="0.2">
      <c r="B31" s="67" t="s">
        <v>120</v>
      </c>
    </row>
    <row r="32" spans="1:11" x14ac:dyDescent="0.2">
      <c r="B32" s="67" t="s">
        <v>175</v>
      </c>
    </row>
    <row r="34" spans="1:11" ht="15" customHeight="1" x14ac:dyDescent="0.2">
      <c r="A34" s="68" t="s">
        <v>197</v>
      </c>
      <c r="B34" s="120"/>
      <c r="C34" s="68"/>
      <c r="D34" s="68"/>
      <c r="E34" s="68"/>
      <c r="F34" s="68"/>
      <c r="G34" s="68"/>
      <c r="H34" s="68"/>
      <c r="I34" s="68"/>
      <c r="J34" s="68"/>
      <c r="K34" s="68"/>
    </row>
    <row r="35" spans="1:11" ht="0.75" customHeight="1" x14ac:dyDescent="0.2">
      <c r="A35" s="76"/>
      <c r="B35" s="182"/>
      <c r="C35" s="76"/>
      <c r="D35" s="76"/>
      <c r="E35" s="76"/>
      <c r="F35" s="76"/>
      <c r="G35" s="76"/>
      <c r="H35" s="76"/>
      <c r="I35" s="76"/>
      <c r="J35" s="76"/>
      <c r="K35" s="76"/>
    </row>
    <row r="36" spans="1:11" ht="62.25" customHeight="1" x14ac:dyDescent="0.2">
      <c r="A36" s="323" t="s">
        <v>206</v>
      </c>
      <c r="B36" s="323"/>
      <c r="C36" s="323"/>
      <c r="D36" s="323"/>
      <c r="E36" s="323"/>
      <c r="F36" s="323"/>
      <c r="G36" s="323"/>
      <c r="H36" s="323"/>
      <c r="I36" s="323"/>
      <c r="J36" s="323"/>
      <c r="K36" s="323"/>
    </row>
    <row r="37" spans="1:11" ht="36.75" customHeight="1" x14ac:dyDescent="0.2">
      <c r="A37" s="323" t="s">
        <v>207</v>
      </c>
      <c r="B37" s="323"/>
      <c r="C37" s="323"/>
      <c r="D37" s="323"/>
      <c r="E37" s="323"/>
      <c r="F37" s="323"/>
      <c r="G37" s="323"/>
      <c r="H37" s="323"/>
      <c r="I37" s="323"/>
      <c r="J37" s="323"/>
      <c r="K37" s="323"/>
    </row>
  </sheetData>
  <sheetProtection password="AA36" sheet="1" objects="1" scenarios="1" selectLockedCells="1"/>
  <mergeCells count="10">
    <mergeCell ref="A1:F1"/>
    <mergeCell ref="G1:H1"/>
    <mergeCell ref="I1:J1"/>
    <mergeCell ref="B2:C2"/>
    <mergeCell ref="D2:H2"/>
    <mergeCell ref="A37:K37"/>
    <mergeCell ref="A36:K36"/>
    <mergeCell ref="A5:K5"/>
    <mergeCell ref="A25:K25"/>
    <mergeCell ref="A3:K3"/>
  </mergeCells>
  <conditionalFormatting sqref="G1:K1">
    <cfRule type="cellIs" dxfId="9" priority="1" operator="equal">
      <formula>0</formula>
    </cfRule>
  </conditionalFormatting>
  <printOptions horizontalCentered="1"/>
  <pageMargins left="0" right="0" top="0" bottom="0" header="0" footer="0"/>
  <pageSetup scale="90" orientation="portrait" horizontalDpi="4294967294" verticalDpi="4294967294"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J24" sqref="J24"/>
    </sheetView>
  </sheetViews>
  <sheetFormatPr defaultColWidth="9.28515625" defaultRowHeight="15" x14ac:dyDescent="0.2"/>
  <cols>
    <col min="1" max="1" width="7.7109375" style="70" customWidth="1"/>
    <col min="2" max="8" width="9.28515625" style="70"/>
    <col min="9" max="9" width="9.7109375" style="70" customWidth="1"/>
    <col min="10" max="10" width="14.28515625" style="70" customWidth="1"/>
    <col min="11" max="16384" width="9.28515625" style="70"/>
  </cols>
  <sheetData>
    <row r="1" spans="1:12" ht="15.75" thickBot="1" x14ac:dyDescent="0.25">
      <c r="A1" s="69"/>
    </row>
    <row r="2" spans="1:12" ht="15.75" thickBot="1" x14ac:dyDescent="0.25">
      <c r="A2" s="70" t="s">
        <v>25</v>
      </c>
      <c r="C2" s="601">
        <f>'Check Request'!$B$6</f>
        <v>0</v>
      </c>
      <c r="D2" s="602"/>
      <c r="E2" s="601">
        <f>'Check Request'!$D$6</f>
        <v>0</v>
      </c>
      <c r="F2" s="602"/>
      <c r="G2" s="71"/>
    </row>
    <row r="3" spans="1:12" ht="15.75" thickBot="1" x14ac:dyDescent="0.25">
      <c r="C3" s="603"/>
      <c r="D3" s="603"/>
      <c r="E3" s="603"/>
      <c r="F3" s="603"/>
    </row>
    <row r="4" spans="1:12" ht="15.75" thickBot="1" x14ac:dyDescent="0.25">
      <c r="A4" s="70" t="s">
        <v>15</v>
      </c>
      <c r="B4" s="601">
        <f>'Check Request'!H6</f>
        <v>0</v>
      </c>
      <c r="C4" s="602"/>
    </row>
    <row r="5" spans="1:12" ht="108" customHeight="1" x14ac:dyDescent="0.2">
      <c r="A5" s="607" t="s">
        <v>129</v>
      </c>
      <c r="B5" s="608"/>
      <c r="C5" s="608"/>
      <c r="D5" s="608"/>
      <c r="E5" s="608"/>
      <c r="F5" s="608"/>
      <c r="G5" s="608"/>
      <c r="H5" s="608"/>
      <c r="I5" s="608"/>
      <c r="J5" s="608"/>
    </row>
    <row r="7" spans="1:12" ht="43.5" customHeight="1" x14ac:dyDescent="0.2">
      <c r="A7" s="605" t="s">
        <v>208</v>
      </c>
      <c r="B7" s="606"/>
      <c r="C7" s="606"/>
      <c r="D7" s="606"/>
      <c r="E7" s="606"/>
      <c r="F7" s="606"/>
      <c r="G7" s="606"/>
      <c r="H7" s="606"/>
      <c r="I7" s="606"/>
      <c r="J7" s="606"/>
    </row>
    <row r="9" spans="1:12" ht="12.75" customHeight="1" x14ac:dyDescent="0.2">
      <c r="A9" s="604" t="s">
        <v>204</v>
      </c>
      <c r="B9" s="604"/>
      <c r="C9" s="604"/>
      <c r="D9" s="604"/>
      <c r="E9" s="604"/>
      <c r="F9" s="604"/>
      <c r="G9" s="604"/>
      <c r="H9" s="604"/>
      <c r="I9" s="604"/>
      <c r="J9" s="604"/>
    </row>
    <row r="10" spans="1:12" ht="24.75" customHeight="1" x14ac:dyDescent="0.2">
      <c r="A10" s="92"/>
      <c r="B10" s="92"/>
      <c r="C10" s="92"/>
      <c r="D10" s="92"/>
      <c r="E10" s="92"/>
      <c r="F10" s="92"/>
      <c r="G10" s="92"/>
      <c r="H10" s="92"/>
      <c r="I10" s="92"/>
      <c r="J10" s="92"/>
    </row>
    <row r="11" spans="1:12" x14ac:dyDescent="0.2">
      <c r="A11" s="599" t="s">
        <v>234</v>
      </c>
      <c r="B11" s="599"/>
      <c r="C11" s="600"/>
      <c r="D11" s="600"/>
      <c r="E11" s="600"/>
      <c r="F11" s="600"/>
      <c r="G11" s="600"/>
      <c r="H11" s="600"/>
      <c r="I11" s="600"/>
      <c r="J11" s="600"/>
      <c r="K11" s="551"/>
      <c r="L11" s="551"/>
    </row>
    <row r="12" spans="1:12" x14ac:dyDescent="0.2">
      <c r="A12" s="350" t="s">
        <v>203</v>
      </c>
      <c r="B12" s="350"/>
      <c r="C12" s="350"/>
      <c r="D12" s="350"/>
      <c r="E12" s="350"/>
      <c r="F12" s="350"/>
      <c r="G12" s="350"/>
      <c r="H12" s="350"/>
      <c r="I12" s="350"/>
      <c r="J12" s="350"/>
    </row>
    <row r="13" spans="1:12" x14ac:dyDescent="0.2">
      <c r="A13" s="73"/>
      <c r="B13" s="73"/>
      <c r="C13" s="73"/>
      <c r="D13" s="73"/>
      <c r="E13" s="73"/>
      <c r="F13" s="73"/>
      <c r="G13" s="73"/>
      <c r="H13" s="73"/>
      <c r="I13" s="73"/>
      <c r="J13" s="73"/>
    </row>
    <row r="14" spans="1:12" x14ac:dyDescent="0.2">
      <c r="A14" s="599" t="s">
        <v>235</v>
      </c>
      <c r="B14" s="599"/>
      <c r="C14" s="600"/>
      <c r="D14" s="600"/>
      <c r="E14" s="600"/>
      <c r="F14" s="600"/>
      <c r="G14" s="600"/>
      <c r="H14" s="600"/>
      <c r="I14" s="600"/>
      <c r="J14" s="600"/>
      <c r="K14" s="551"/>
      <c r="L14" s="551"/>
    </row>
    <row r="15" spans="1:12" x14ac:dyDescent="0.2">
      <c r="A15" s="598" t="s">
        <v>231</v>
      </c>
      <c r="B15" s="598"/>
      <c r="C15" s="598"/>
      <c r="D15" s="598"/>
      <c r="E15" s="598"/>
      <c r="F15" s="598"/>
      <c r="G15" s="598"/>
      <c r="H15" s="598"/>
      <c r="I15" s="598"/>
      <c r="J15" s="598"/>
    </row>
    <row r="17" spans="1:12" x14ac:dyDescent="0.2">
      <c r="A17" s="599" t="s">
        <v>236</v>
      </c>
      <c r="B17" s="599"/>
      <c r="C17" s="600"/>
      <c r="D17" s="600"/>
      <c r="E17" s="600"/>
      <c r="F17" s="600"/>
      <c r="G17" s="600"/>
      <c r="H17" s="600"/>
      <c r="I17" s="600"/>
      <c r="J17" s="600"/>
      <c r="K17" s="551"/>
      <c r="L17" s="551"/>
    </row>
    <row r="18" spans="1:12" x14ac:dyDescent="0.2">
      <c r="A18" s="350" t="s">
        <v>232</v>
      </c>
      <c r="B18" s="350"/>
      <c r="C18" s="350"/>
      <c r="D18" s="350"/>
      <c r="E18" s="350"/>
      <c r="F18" s="350"/>
      <c r="G18" s="350"/>
      <c r="H18" s="350"/>
      <c r="I18" s="350"/>
      <c r="J18" s="350"/>
    </row>
    <row r="19" spans="1:12" x14ac:dyDescent="0.2">
      <c r="C19" s="91"/>
    </row>
    <row r="20" spans="1:12" x14ac:dyDescent="0.2">
      <c r="A20" s="599" t="s">
        <v>237</v>
      </c>
      <c r="B20" s="599"/>
      <c r="C20" s="600"/>
      <c r="D20" s="600"/>
      <c r="E20" s="600"/>
      <c r="F20" s="600"/>
      <c r="G20" s="600"/>
      <c r="H20" s="600"/>
      <c r="I20" s="600"/>
      <c r="J20" s="600"/>
      <c r="K20" s="551"/>
      <c r="L20" s="551"/>
    </row>
    <row r="21" spans="1:12" x14ac:dyDescent="0.2">
      <c r="A21" s="350" t="s">
        <v>233</v>
      </c>
      <c r="B21" s="350"/>
      <c r="C21" s="350"/>
      <c r="D21" s="350"/>
      <c r="E21" s="350"/>
      <c r="F21" s="350"/>
      <c r="G21" s="350"/>
      <c r="H21" s="350"/>
      <c r="I21" s="350"/>
      <c r="J21" s="350"/>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9:J9"/>
    <mergeCell ref="A12:J12"/>
    <mergeCell ref="B4:C4"/>
    <mergeCell ref="A7:J7"/>
    <mergeCell ref="A5:J5"/>
    <mergeCell ref="A15:J15"/>
    <mergeCell ref="A11:L11"/>
    <mergeCell ref="A14:L14"/>
    <mergeCell ref="A17:L17"/>
    <mergeCell ref="A21:J21"/>
    <mergeCell ref="A18:J18"/>
    <mergeCell ref="A20:L20"/>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D20" sqref="D20"/>
    </sheetView>
  </sheetViews>
  <sheetFormatPr defaultColWidth="9.28515625" defaultRowHeight="14.25" x14ac:dyDescent="0.2"/>
  <cols>
    <col min="1" max="1" width="21.28515625" style="166" customWidth="1"/>
    <col min="2" max="5" width="11.5703125" style="166" bestFit="1" customWidth="1"/>
    <col min="6" max="6" width="12.7109375" style="166" bestFit="1" customWidth="1"/>
    <col min="7" max="9" width="11.5703125" style="166" bestFit="1" customWidth="1"/>
    <col min="10" max="11" width="13.140625" style="166" bestFit="1" customWidth="1"/>
    <col min="12" max="16384" width="9.28515625" style="166"/>
  </cols>
  <sheetData>
    <row r="1" spans="1:11" s="161" customFormat="1" ht="25.15" customHeight="1" x14ac:dyDescent="0.25">
      <c r="A1" s="160" t="s">
        <v>33</v>
      </c>
      <c r="B1" s="160" t="s">
        <v>34</v>
      </c>
      <c r="C1" s="160" t="s">
        <v>35</v>
      </c>
      <c r="D1" s="160" t="s">
        <v>36</v>
      </c>
      <c r="E1" s="160" t="s">
        <v>37</v>
      </c>
      <c r="F1" s="160" t="s">
        <v>38</v>
      </c>
      <c r="G1" s="160" t="s">
        <v>39</v>
      </c>
      <c r="H1" s="160" t="s">
        <v>40</v>
      </c>
      <c r="I1" s="160" t="s">
        <v>41</v>
      </c>
      <c r="J1" s="160" t="s">
        <v>94</v>
      </c>
      <c r="K1" s="160" t="s">
        <v>95</v>
      </c>
    </row>
    <row r="2" spans="1:11" s="164" customFormat="1" ht="18.75" customHeight="1" x14ac:dyDescent="0.25">
      <c r="A2" s="162" t="s">
        <v>173</v>
      </c>
      <c r="B2" s="163">
        <v>53500</v>
      </c>
      <c r="C2" s="163">
        <v>61100</v>
      </c>
      <c r="D2" s="163">
        <v>68800</v>
      </c>
      <c r="E2" s="163">
        <v>76400</v>
      </c>
      <c r="F2" s="163">
        <v>82500</v>
      </c>
      <c r="G2" s="163">
        <v>88600</v>
      </c>
      <c r="H2" s="163">
        <v>94700</v>
      </c>
      <c r="I2" s="163">
        <v>100800</v>
      </c>
      <c r="J2" s="163">
        <v>107000</v>
      </c>
      <c r="K2" s="163">
        <v>113000</v>
      </c>
    </row>
    <row r="3" spans="1:11" s="164" customFormat="1" ht="18.75" customHeight="1" x14ac:dyDescent="0.25">
      <c r="A3" s="162" t="s">
        <v>48</v>
      </c>
      <c r="B3" s="163">
        <v>26750</v>
      </c>
      <c r="C3" s="163">
        <v>30600</v>
      </c>
      <c r="D3" s="163">
        <v>34440</v>
      </c>
      <c r="E3" s="163">
        <v>38200</v>
      </c>
      <c r="F3" s="163">
        <v>41300</v>
      </c>
      <c r="G3" s="163">
        <v>44350</v>
      </c>
      <c r="H3" s="163">
        <v>47400</v>
      </c>
      <c r="I3" s="163">
        <v>50450</v>
      </c>
      <c r="J3" s="163">
        <v>53500</v>
      </c>
      <c r="K3" s="163">
        <v>56550</v>
      </c>
    </row>
    <row r="4" spans="1:11" ht="18.75" customHeight="1" x14ac:dyDescent="0.2">
      <c r="A4" s="165" t="s">
        <v>47</v>
      </c>
      <c r="B4" s="163">
        <v>16050</v>
      </c>
      <c r="C4" s="163">
        <v>18350</v>
      </c>
      <c r="D4" s="163">
        <v>20780</v>
      </c>
      <c r="E4" s="163">
        <v>25100</v>
      </c>
      <c r="F4" s="163">
        <v>29420</v>
      </c>
      <c r="G4" s="163">
        <v>33740</v>
      </c>
      <c r="H4" s="163">
        <v>38060</v>
      </c>
      <c r="I4" s="163">
        <v>42380</v>
      </c>
      <c r="J4" s="163">
        <v>46700</v>
      </c>
      <c r="K4" s="163">
        <v>51020</v>
      </c>
    </row>
    <row r="5" spans="1:11" ht="18.75" customHeight="1" x14ac:dyDescent="0.25">
      <c r="A5" s="177" t="s">
        <v>191</v>
      </c>
      <c r="B5" s="169">
        <v>18725</v>
      </c>
      <c r="C5" s="169">
        <v>21385</v>
      </c>
      <c r="D5" s="169">
        <v>24080</v>
      </c>
      <c r="E5" s="169">
        <v>26740</v>
      </c>
      <c r="F5" s="169">
        <v>28875</v>
      </c>
      <c r="G5" s="169">
        <v>31010</v>
      </c>
      <c r="H5" s="169">
        <v>33145</v>
      </c>
      <c r="I5" s="169">
        <v>35280</v>
      </c>
      <c r="J5" s="169">
        <v>37450</v>
      </c>
      <c r="K5" s="169">
        <v>39550</v>
      </c>
    </row>
    <row r="6" spans="1:11" ht="25.15" customHeight="1" x14ac:dyDescent="0.2">
      <c r="B6" s="167"/>
      <c r="C6" s="168">
        <v>-3450</v>
      </c>
      <c r="D6" s="168">
        <v>-3500</v>
      </c>
      <c r="E6" s="168">
        <v>-3450</v>
      </c>
      <c r="F6" s="168">
        <v>-2800</v>
      </c>
      <c r="G6" s="168">
        <v>-2800</v>
      </c>
      <c r="H6" s="168">
        <v>-2800</v>
      </c>
      <c r="I6" s="168">
        <v>-2750</v>
      </c>
      <c r="J6" s="168">
        <v>-3800</v>
      </c>
      <c r="K6" s="168">
        <v>-1750</v>
      </c>
    </row>
    <row r="7" spans="1:11" ht="25.15" customHeight="1" x14ac:dyDescent="0.25">
      <c r="A7" s="175" t="s">
        <v>174</v>
      </c>
      <c r="B7" s="176">
        <v>53500</v>
      </c>
      <c r="C7" s="176">
        <v>61100</v>
      </c>
      <c r="D7" s="176">
        <v>68800</v>
      </c>
      <c r="E7" s="176">
        <v>76400</v>
      </c>
      <c r="F7" s="176">
        <v>82500</v>
      </c>
      <c r="G7" s="176">
        <v>88600</v>
      </c>
      <c r="H7" s="176">
        <v>94700</v>
      </c>
      <c r="I7" s="176">
        <v>100800</v>
      </c>
      <c r="J7" s="176">
        <v>107000</v>
      </c>
      <c r="K7" s="176">
        <v>113000</v>
      </c>
    </row>
    <row r="8" spans="1:11" x14ac:dyDescent="0.2">
      <c r="B8" s="167"/>
      <c r="C8" s="168">
        <v>-6900</v>
      </c>
      <c r="D8" s="168">
        <v>-7000</v>
      </c>
      <c r="E8" s="168">
        <v>-6900</v>
      </c>
      <c r="F8" s="168">
        <v>-5600</v>
      </c>
      <c r="G8" s="168">
        <v>-5600</v>
      </c>
      <c r="H8" s="168">
        <v>-5600</v>
      </c>
      <c r="I8" s="168">
        <v>-5500</v>
      </c>
      <c r="J8" s="168">
        <v>-7600</v>
      </c>
      <c r="K8" s="168">
        <v>-3500</v>
      </c>
    </row>
    <row r="9" spans="1:11" x14ac:dyDescent="0.2">
      <c r="B9" s="167"/>
      <c r="C9" s="167"/>
      <c r="D9" s="167"/>
      <c r="E9" s="167"/>
      <c r="F9" s="167"/>
      <c r="G9" s="167"/>
    </row>
    <row r="10" spans="1:11" x14ac:dyDescent="0.2">
      <c r="B10" s="167"/>
      <c r="C10" s="167"/>
      <c r="D10" s="167"/>
      <c r="E10" s="167"/>
      <c r="F10" s="167"/>
      <c r="G10" s="167"/>
      <c r="H10" s="167"/>
      <c r="I10" s="167"/>
      <c r="J10" s="167"/>
      <c r="K10" s="167"/>
    </row>
    <row r="11" spans="1:11" hidden="1" x14ac:dyDescent="0.2">
      <c r="A11" s="178" t="s">
        <v>108</v>
      </c>
      <c r="B11" s="179">
        <f t="shared" ref="B11:K11" si="0">SUM(B5)/12</f>
        <v>1560.4166666666667</v>
      </c>
      <c r="C11" s="179">
        <f t="shared" si="0"/>
        <v>1782.0833333333333</v>
      </c>
      <c r="D11" s="179">
        <f t="shared" si="0"/>
        <v>2006.6666666666667</v>
      </c>
      <c r="E11" s="179">
        <f t="shared" si="0"/>
        <v>2228.3333333333335</v>
      </c>
      <c r="F11" s="179">
        <f t="shared" si="0"/>
        <v>2406.25</v>
      </c>
      <c r="G11" s="179">
        <f t="shared" si="0"/>
        <v>2584.1666666666665</v>
      </c>
      <c r="H11" s="179">
        <f t="shared" si="0"/>
        <v>2762.0833333333335</v>
      </c>
      <c r="I11" s="179">
        <f t="shared" si="0"/>
        <v>2940</v>
      </c>
      <c r="J11" s="179">
        <f t="shared" si="0"/>
        <v>3120.8333333333335</v>
      </c>
      <c r="K11" s="179">
        <f t="shared" si="0"/>
        <v>3295.8333333333335</v>
      </c>
    </row>
    <row r="12" spans="1:11" hidden="1" x14ac:dyDescent="0.2">
      <c r="A12" s="170" t="s">
        <v>109</v>
      </c>
      <c r="B12" s="171">
        <f t="shared" ref="B12:K12" si="1">B11*12</f>
        <v>18725</v>
      </c>
      <c r="C12" s="171">
        <f t="shared" si="1"/>
        <v>21385</v>
      </c>
      <c r="D12" s="171">
        <f t="shared" si="1"/>
        <v>24080</v>
      </c>
      <c r="E12" s="171">
        <f t="shared" si="1"/>
        <v>26740</v>
      </c>
      <c r="F12" s="171">
        <f t="shared" si="1"/>
        <v>28875</v>
      </c>
      <c r="G12" s="171">
        <f t="shared" si="1"/>
        <v>31010</v>
      </c>
      <c r="H12" s="171">
        <f t="shared" si="1"/>
        <v>33145</v>
      </c>
      <c r="I12" s="171">
        <f t="shared" si="1"/>
        <v>35280</v>
      </c>
      <c r="J12" s="171">
        <f t="shared" si="1"/>
        <v>37450</v>
      </c>
      <c r="K12" s="171">
        <f t="shared" si="1"/>
        <v>39550</v>
      </c>
    </row>
    <row r="13" spans="1:11" hidden="1" x14ac:dyDescent="0.2">
      <c r="A13" s="170" t="s">
        <v>110</v>
      </c>
      <c r="B13" s="171">
        <f t="shared" ref="B13:K13" si="2">B7*0.65</f>
        <v>34775</v>
      </c>
      <c r="C13" s="171">
        <f t="shared" si="2"/>
        <v>39715</v>
      </c>
      <c r="D13" s="171">
        <f t="shared" si="2"/>
        <v>44720</v>
      </c>
      <c r="E13" s="171">
        <f t="shared" si="2"/>
        <v>49660</v>
      </c>
      <c r="F13" s="171">
        <f t="shared" si="2"/>
        <v>53625</v>
      </c>
      <c r="G13" s="171">
        <f t="shared" si="2"/>
        <v>57590</v>
      </c>
      <c r="H13" s="171">
        <f t="shared" si="2"/>
        <v>61555</v>
      </c>
      <c r="I13" s="171">
        <f t="shared" si="2"/>
        <v>65520</v>
      </c>
      <c r="J13" s="171">
        <f t="shared" si="2"/>
        <v>69550</v>
      </c>
      <c r="K13" s="171">
        <f t="shared" si="2"/>
        <v>73450</v>
      </c>
    </row>
    <row r="14" spans="1:11" hidden="1" x14ac:dyDescent="0.2">
      <c r="A14" s="172">
        <f>100/35</f>
        <v>2.8571428571428572</v>
      </c>
      <c r="B14" s="171">
        <f>SUM(B12:B13)</f>
        <v>53500</v>
      </c>
      <c r="C14" s="171">
        <f t="shared" ref="C14:E14" si="3">SUM(C12:C13)</f>
        <v>61100</v>
      </c>
      <c r="D14" s="171">
        <f t="shared" si="3"/>
        <v>68800</v>
      </c>
      <c r="E14" s="171">
        <f t="shared" si="3"/>
        <v>76400</v>
      </c>
      <c r="F14" s="171">
        <f t="shared" ref="F14:K14" si="4">F12*$A$14</f>
        <v>82500</v>
      </c>
      <c r="G14" s="171">
        <f t="shared" si="4"/>
        <v>88600</v>
      </c>
      <c r="H14" s="171">
        <f t="shared" si="4"/>
        <v>94700</v>
      </c>
      <c r="I14" s="171">
        <f t="shared" si="4"/>
        <v>100800</v>
      </c>
      <c r="J14" s="171">
        <f t="shared" si="4"/>
        <v>107000</v>
      </c>
      <c r="K14" s="171">
        <f t="shared" si="4"/>
        <v>113000</v>
      </c>
    </row>
    <row r="15" spans="1:11" hidden="1" x14ac:dyDescent="0.2">
      <c r="A15" s="170"/>
      <c r="B15" s="171">
        <f>B14*0.35</f>
        <v>18725</v>
      </c>
      <c r="C15" s="171">
        <f t="shared" ref="C15:K15" si="5">C14*0.35</f>
        <v>21385</v>
      </c>
      <c r="D15" s="171">
        <f t="shared" si="5"/>
        <v>24080</v>
      </c>
      <c r="E15" s="171">
        <f t="shared" si="5"/>
        <v>26740</v>
      </c>
      <c r="F15" s="171">
        <f t="shared" si="5"/>
        <v>28874.999999999996</v>
      </c>
      <c r="G15" s="171">
        <f t="shared" si="5"/>
        <v>31009.999999999996</v>
      </c>
      <c r="H15" s="171">
        <f t="shared" si="5"/>
        <v>33145</v>
      </c>
      <c r="I15" s="171">
        <f t="shared" si="5"/>
        <v>35280</v>
      </c>
      <c r="J15" s="171">
        <f t="shared" si="5"/>
        <v>37450</v>
      </c>
      <c r="K15" s="171">
        <f t="shared" si="5"/>
        <v>39550</v>
      </c>
    </row>
    <row r="16" spans="1:11" hidden="1" x14ac:dyDescent="0.2">
      <c r="A16" s="170"/>
      <c r="B16" s="171">
        <f>B12-B15</f>
        <v>0</v>
      </c>
      <c r="C16" s="171">
        <f t="shared" ref="C16:K16" si="6">C12-C15</f>
        <v>0</v>
      </c>
      <c r="D16" s="171">
        <f t="shared" si="6"/>
        <v>0</v>
      </c>
      <c r="E16" s="171">
        <f t="shared" si="6"/>
        <v>0</v>
      </c>
      <c r="F16" s="171">
        <f t="shared" si="6"/>
        <v>0</v>
      </c>
      <c r="G16" s="171">
        <f t="shared" si="6"/>
        <v>0</v>
      </c>
      <c r="H16" s="171">
        <f t="shared" si="6"/>
        <v>0</v>
      </c>
      <c r="I16" s="171">
        <f t="shared" si="6"/>
        <v>0</v>
      </c>
      <c r="J16" s="171">
        <f t="shared" si="6"/>
        <v>0</v>
      </c>
      <c r="K16" s="171">
        <f t="shared" si="6"/>
        <v>0</v>
      </c>
    </row>
    <row r="17" spans="1:11" hidden="1" x14ac:dyDescent="0.2">
      <c r="A17" s="170"/>
      <c r="B17" s="171"/>
      <c r="C17" s="171"/>
      <c r="D17" s="171"/>
      <c r="E17" s="171"/>
      <c r="F17" s="171"/>
      <c r="G17" s="171"/>
      <c r="H17" s="171"/>
      <c r="I17" s="171"/>
      <c r="J17" s="171"/>
      <c r="K17" s="171"/>
    </row>
    <row r="18" spans="1:11" x14ac:dyDescent="0.2">
      <c r="B18" s="173"/>
      <c r="C18" s="173"/>
      <c r="D18" s="173"/>
      <c r="E18" s="173"/>
      <c r="F18" s="173"/>
      <c r="G18" s="173"/>
      <c r="H18" s="173"/>
      <c r="I18" s="173"/>
      <c r="J18" s="173"/>
      <c r="K18" s="173"/>
    </row>
    <row r="19" spans="1:11" x14ac:dyDescent="0.2">
      <c r="B19" s="174"/>
      <c r="C19" s="174"/>
      <c r="D19" s="174"/>
      <c r="E19" s="174"/>
      <c r="F19" s="174"/>
      <c r="G19" s="174"/>
      <c r="H19" s="174"/>
      <c r="I19" s="174"/>
      <c r="J19" s="174"/>
      <c r="K19" s="174"/>
    </row>
    <row r="20" spans="1:11" x14ac:dyDescent="0.2">
      <c r="B20" s="174"/>
      <c r="C20" s="174"/>
      <c r="D20" s="174"/>
      <c r="E20" s="174"/>
      <c r="F20" s="174"/>
      <c r="G20" s="174"/>
      <c r="H20" s="174"/>
      <c r="I20" s="174"/>
      <c r="J20" s="174"/>
      <c r="K20" s="174"/>
    </row>
    <row r="21" spans="1:11" x14ac:dyDescent="0.2">
      <c r="B21" s="174"/>
      <c r="C21" s="174"/>
      <c r="D21" s="174"/>
      <c r="E21" s="174"/>
      <c r="F21" s="174"/>
      <c r="G21" s="174"/>
      <c r="H21" s="174"/>
      <c r="I21" s="174"/>
      <c r="J21" s="174"/>
      <c r="K21" s="174"/>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activeCell="K2" sqref="K2"/>
    </sheetView>
  </sheetViews>
  <sheetFormatPr defaultColWidth="9.28515625" defaultRowHeight="14.25" x14ac:dyDescent="0.2"/>
  <cols>
    <col min="1" max="1" width="8.42578125" style="78" customWidth="1"/>
    <col min="2" max="2" width="10.28515625" style="78" customWidth="1"/>
    <col min="3" max="5" width="9.28515625" style="78"/>
    <col min="6" max="6" width="6.7109375" style="78" customWidth="1"/>
    <col min="7" max="7" width="9.28515625" style="78"/>
    <col min="8" max="8" width="10.140625" style="78" customWidth="1"/>
    <col min="9" max="9" width="9.28515625" style="78"/>
    <col min="10" max="10" width="6.28515625" style="78" customWidth="1"/>
    <col min="11" max="16384" width="9.28515625" style="78"/>
  </cols>
  <sheetData>
    <row r="1" spans="1:11" ht="15" x14ac:dyDescent="0.2">
      <c r="A1" s="334"/>
      <c r="B1" s="334"/>
      <c r="C1" s="334"/>
      <c r="D1" s="334"/>
      <c r="E1" s="335"/>
      <c r="F1" s="335"/>
      <c r="G1" s="336" t="str">
        <f>IF('Check Request'!B6=0,"",'Check Request'!B6)</f>
        <v/>
      </c>
      <c r="H1" s="336"/>
      <c r="I1" s="336" t="str">
        <f>IF('Check Request'!D6=0,"",('Check Request'!D6))</f>
        <v/>
      </c>
      <c r="J1" s="336"/>
      <c r="K1" s="308" t="str">
        <f>IF('Check Request'!H6=0,"",'Check Request'!H6)</f>
        <v/>
      </c>
    </row>
    <row r="2" spans="1:11" ht="15" customHeight="1" x14ac:dyDescent="0.2">
      <c r="A2" s="309"/>
      <c r="B2" s="337"/>
      <c r="C2" s="337"/>
      <c r="D2" s="337"/>
      <c r="E2" s="337"/>
      <c r="F2" s="337"/>
      <c r="G2" s="337"/>
      <c r="H2" s="337"/>
      <c r="I2" s="150"/>
      <c r="J2" s="150"/>
      <c r="K2" s="310"/>
    </row>
    <row r="3" spans="1:11" s="311" customFormat="1" ht="25.5" customHeight="1" x14ac:dyDescent="0.25">
      <c r="A3" s="333" t="s">
        <v>254</v>
      </c>
      <c r="B3" s="333"/>
      <c r="C3" s="333"/>
      <c r="D3" s="333"/>
      <c r="E3" s="333"/>
      <c r="F3" s="333"/>
      <c r="G3" s="333"/>
      <c r="H3" s="333"/>
      <c r="I3" s="333"/>
      <c r="J3" s="333"/>
      <c r="K3" s="333"/>
    </row>
    <row r="4" spans="1:11" s="311" customFormat="1" ht="25.5" customHeight="1" x14ac:dyDescent="0.25">
      <c r="A4" s="312"/>
      <c r="B4" s="312"/>
      <c r="C4" s="312"/>
      <c r="D4" s="313"/>
      <c r="E4" s="312"/>
      <c r="F4" s="314" t="s">
        <v>255</v>
      </c>
      <c r="G4" s="312"/>
      <c r="H4" s="312"/>
      <c r="I4" s="312"/>
      <c r="J4" s="312"/>
      <c r="K4" s="312"/>
    </row>
    <row r="5" spans="1:11" s="315" customFormat="1" ht="54.75" customHeight="1" x14ac:dyDescent="0.25">
      <c r="A5" s="338"/>
      <c r="B5" s="338"/>
      <c r="C5" s="338"/>
      <c r="D5" s="338"/>
      <c r="E5" s="338"/>
      <c r="F5" s="338"/>
      <c r="G5" s="338"/>
      <c r="H5" s="338"/>
      <c r="I5" s="338"/>
      <c r="J5" s="338"/>
      <c r="K5" s="338"/>
    </row>
    <row r="6" spans="1:11" ht="17.25" customHeight="1" x14ac:dyDescent="0.2">
      <c r="A6" s="316" t="s">
        <v>111</v>
      </c>
      <c r="B6" s="316"/>
      <c r="C6" s="316"/>
      <c r="D6" s="316"/>
      <c r="E6" s="316"/>
      <c r="F6" s="316"/>
      <c r="G6" s="316"/>
      <c r="H6" s="316"/>
      <c r="I6" s="316"/>
      <c r="J6" s="316"/>
      <c r="K6" s="316"/>
    </row>
    <row r="7" spans="1:11" ht="17.25" customHeight="1" x14ac:dyDescent="0.2">
      <c r="A7" s="316" t="s">
        <v>256</v>
      </c>
      <c r="B7" s="316"/>
      <c r="C7" s="316"/>
      <c r="D7" s="316"/>
      <c r="E7" s="316"/>
      <c r="F7" s="316"/>
      <c r="G7" s="316"/>
      <c r="H7" s="316"/>
      <c r="I7" s="316"/>
      <c r="J7" s="316"/>
    </row>
    <row r="8" spans="1:11" ht="17.25" customHeight="1" x14ac:dyDescent="0.2">
      <c r="A8" s="316" t="s">
        <v>193</v>
      </c>
      <c r="B8" s="316"/>
      <c r="C8" s="316"/>
      <c r="D8" s="316"/>
      <c r="E8" s="316"/>
      <c r="F8" s="316"/>
      <c r="G8" s="316"/>
      <c r="H8" s="316"/>
      <c r="I8" s="316"/>
      <c r="J8" s="316"/>
    </row>
    <row r="9" spans="1:11" ht="17.25" customHeight="1" x14ac:dyDescent="0.2">
      <c r="A9" s="316"/>
      <c r="B9" s="317" t="s">
        <v>100</v>
      </c>
      <c r="C9" s="316"/>
      <c r="D9" s="316"/>
      <c r="E9" s="316"/>
      <c r="F9" s="316"/>
      <c r="G9" s="316"/>
      <c r="H9" s="316"/>
      <c r="I9" s="316"/>
      <c r="J9" s="316"/>
      <c r="K9" s="316"/>
    </row>
    <row r="10" spans="1:11" ht="17.25" customHeight="1" x14ac:dyDescent="0.2">
      <c r="A10" s="316"/>
      <c r="B10" s="316" t="s">
        <v>115</v>
      </c>
      <c r="C10" s="316"/>
      <c r="D10" s="316"/>
      <c r="E10" s="316"/>
      <c r="F10" s="316"/>
      <c r="G10" s="316"/>
      <c r="H10" s="316"/>
      <c r="I10" s="316"/>
      <c r="J10" s="316"/>
      <c r="K10" s="316"/>
    </row>
    <row r="11" spans="1:11" ht="17.25" customHeight="1" x14ac:dyDescent="0.2">
      <c r="A11" s="316"/>
      <c r="B11" s="316" t="s">
        <v>116</v>
      </c>
      <c r="C11" s="316"/>
      <c r="D11" s="316"/>
      <c r="E11" s="316"/>
      <c r="F11" s="316"/>
      <c r="G11" s="316"/>
      <c r="H11" s="316"/>
      <c r="I11" s="316"/>
      <c r="J11" s="316"/>
      <c r="K11" s="316"/>
    </row>
    <row r="12" spans="1:11" ht="17.25" customHeight="1" x14ac:dyDescent="0.2">
      <c r="A12" s="316"/>
      <c r="B12" s="316" t="s">
        <v>196</v>
      </c>
      <c r="C12" s="316"/>
      <c r="D12" s="316"/>
      <c r="E12" s="316"/>
      <c r="F12" s="316"/>
      <c r="G12" s="316"/>
      <c r="H12" s="316"/>
      <c r="I12" s="316"/>
      <c r="J12" s="316"/>
      <c r="K12" s="316"/>
    </row>
    <row r="13" spans="1:11" ht="17.25" customHeight="1" x14ac:dyDescent="0.2">
      <c r="A13" s="316"/>
      <c r="B13" s="316" t="s">
        <v>124</v>
      </c>
      <c r="C13" s="316"/>
      <c r="D13" s="316"/>
      <c r="E13" s="316"/>
      <c r="F13" s="316"/>
      <c r="G13" s="316"/>
      <c r="H13" s="316"/>
      <c r="I13" s="316"/>
      <c r="J13" s="316"/>
      <c r="K13" s="316"/>
    </row>
    <row r="14" spans="1:11" ht="17.25" customHeight="1" x14ac:dyDescent="0.2">
      <c r="A14" s="316" t="s">
        <v>117</v>
      </c>
      <c r="B14" s="316"/>
      <c r="C14" s="316"/>
      <c r="D14" s="316"/>
      <c r="E14" s="316"/>
      <c r="F14" s="316"/>
      <c r="G14" s="316"/>
      <c r="H14" s="316"/>
      <c r="I14" s="316"/>
      <c r="J14" s="316"/>
      <c r="K14" s="316"/>
    </row>
    <row r="15" spans="1:11" ht="17.25" customHeight="1" x14ac:dyDescent="0.2">
      <c r="A15" s="316" t="s">
        <v>112</v>
      </c>
      <c r="B15" s="316"/>
      <c r="C15" s="316"/>
      <c r="D15" s="316"/>
      <c r="E15" s="316"/>
      <c r="F15" s="316"/>
      <c r="G15" s="316"/>
      <c r="H15" s="316"/>
      <c r="I15" s="316"/>
      <c r="J15" s="316"/>
      <c r="K15" s="316"/>
    </row>
    <row r="16" spans="1:11" ht="17.25" customHeight="1" x14ac:dyDescent="0.2">
      <c r="A16" s="316" t="s">
        <v>113</v>
      </c>
      <c r="B16" s="316"/>
      <c r="C16" s="316"/>
      <c r="D16" s="316"/>
      <c r="E16" s="316"/>
      <c r="F16" s="316"/>
      <c r="G16" s="316"/>
      <c r="H16" s="316"/>
      <c r="I16" s="316"/>
      <c r="J16" s="316"/>
      <c r="K16" s="316"/>
    </row>
    <row r="17" spans="1:11" ht="17.25" customHeight="1" x14ac:dyDescent="0.2">
      <c r="A17" s="316" t="s">
        <v>257</v>
      </c>
      <c r="B17" s="316"/>
      <c r="C17" s="316"/>
      <c r="D17" s="318"/>
      <c r="E17" s="316"/>
      <c r="F17" s="316"/>
      <c r="G17" s="316"/>
      <c r="H17" s="316"/>
      <c r="I17" s="316"/>
      <c r="J17" s="316"/>
      <c r="K17" s="316"/>
    </row>
    <row r="18" spans="1:11" ht="17.25" customHeight="1" x14ac:dyDescent="0.2">
      <c r="A18" s="316" t="s">
        <v>119</v>
      </c>
      <c r="B18" s="316"/>
      <c r="C18" s="316"/>
      <c r="D18" s="316"/>
      <c r="E18" s="316"/>
      <c r="F18" s="316"/>
      <c r="G18" s="316"/>
      <c r="H18" s="316"/>
      <c r="I18" s="316"/>
      <c r="J18" s="316"/>
      <c r="K18" s="316"/>
    </row>
    <row r="19" spans="1:11" ht="15.75" customHeight="1" x14ac:dyDescent="0.2"/>
    <row r="20" spans="1:11" ht="7.5" customHeight="1" x14ac:dyDescent="0.2">
      <c r="A20" s="319"/>
      <c r="B20" s="319"/>
      <c r="C20" s="319"/>
      <c r="D20" s="319"/>
      <c r="E20" s="319"/>
      <c r="F20" s="319"/>
      <c r="G20" s="319"/>
      <c r="H20" s="319"/>
      <c r="I20" s="319"/>
      <c r="J20" s="319"/>
      <c r="K20" s="319"/>
    </row>
    <row r="21" spans="1:11" x14ac:dyDescent="0.2">
      <c r="A21" s="78" t="s">
        <v>126</v>
      </c>
    </row>
    <row r="22" spans="1:11" x14ac:dyDescent="0.2">
      <c r="B22" s="78" t="s">
        <v>120</v>
      </c>
    </row>
    <row r="23" spans="1:11" x14ac:dyDescent="0.2">
      <c r="B23" s="78" t="s">
        <v>175</v>
      </c>
    </row>
    <row r="25" spans="1:11" ht="15" customHeight="1" x14ac:dyDescent="0.2">
      <c r="A25" s="82" t="s">
        <v>197</v>
      </c>
      <c r="B25" s="320"/>
      <c r="C25" s="82"/>
      <c r="D25" s="82"/>
      <c r="E25" s="82"/>
      <c r="F25" s="82"/>
      <c r="G25" s="82"/>
      <c r="H25" s="82"/>
      <c r="I25" s="82"/>
      <c r="J25" s="82"/>
      <c r="K25" s="82"/>
    </row>
    <row r="26" spans="1:11" ht="42.75" customHeight="1" x14ac:dyDescent="0.2">
      <c r="A26" s="339" t="s">
        <v>258</v>
      </c>
      <c r="B26" s="339"/>
      <c r="C26" s="339"/>
      <c r="D26" s="339"/>
      <c r="E26" s="339"/>
      <c r="F26" s="339"/>
      <c r="G26" s="339"/>
      <c r="H26" s="339"/>
      <c r="I26" s="339"/>
      <c r="J26" s="339"/>
      <c r="K26" s="339"/>
    </row>
    <row r="27" spans="1:11" ht="42.75" customHeight="1" x14ac:dyDescent="0.2">
      <c r="A27" s="340" t="s">
        <v>259</v>
      </c>
      <c r="B27" s="341"/>
      <c r="C27" s="341"/>
      <c r="D27" s="341"/>
      <c r="E27" s="341"/>
      <c r="F27" s="341"/>
      <c r="G27" s="341"/>
      <c r="H27" s="341"/>
      <c r="I27" s="341"/>
      <c r="J27" s="341"/>
      <c r="K27" s="341"/>
    </row>
    <row r="28" spans="1:11" ht="66" customHeight="1" x14ac:dyDescent="0.2">
      <c r="A28" s="339" t="s">
        <v>206</v>
      </c>
      <c r="B28" s="339"/>
      <c r="C28" s="339"/>
      <c r="D28" s="339"/>
      <c r="E28" s="339"/>
      <c r="F28" s="339"/>
      <c r="G28" s="339"/>
      <c r="H28" s="339"/>
      <c r="I28" s="339"/>
      <c r="J28" s="339"/>
      <c r="K28" s="339"/>
    </row>
    <row r="29" spans="1:11" s="321" customFormat="1" ht="42" customHeight="1" x14ac:dyDescent="0.2">
      <c r="A29" s="339" t="s">
        <v>207</v>
      </c>
      <c r="B29" s="339"/>
      <c r="C29" s="339"/>
      <c r="D29" s="339"/>
      <c r="E29" s="339"/>
      <c r="F29" s="339"/>
      <c r="G29" s="339"/>
      <c r="H29" s="339"/>
      <c r="I29" s="339"/>
      <c r="J29" s="339"/>
      <c r="K29" s="339"/>
    </row>
  </sheetData>
  <sheetProtection password="AA36" sheet="1" objects="1" scenarios="1" selectLockedCells="1" selectUnlockedCells="1"/>
  <mergeCells count="11">
    <mergeCell ref="A5:K5"/>
    <mergeCell ref="A26:K26"/>
    <mergeCell ref="A27:K27"/>
    <mergeCell ref="A28:K28"/>
    <mergeCell ref="A29:K29"/>
    <mergeCell ref="A3:K3"/>
    <mergeCell ref="A1:F1"/>
    <mergeCell ref="G1:H1"/>
    <mergeCell ref="I1:J1"/>
    <mergeCell ref="B2:C2"/>
    <mergeCell ref="D2:H2"/>
  </mergeCells>
  <conditionalFormatting sqref="G1:K1">
    <cfRule type="cellIs" dxfId="8" priority="1" operator="equal">
      <formula>0</formula>
    </cfRule>
  </conditionalFormatting>
  <pageMargins left="0.7" right="0.7" top="0.75" bottom="0.75" header="0.3" footer="0.3"/>
  <pageSetup scale="85" orientation="portrait" horizontalDpi="4294967294" verticalDpi="4294967294" r:id="rId1"/>
  <headerFooter>
    <oddHeader xml:space="preserve">&amp;R&amp;G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5"/>
  <sheetViews>
    <sheetView showGridLines="0" zoomScale="90" zoomScaleNormal="90" workbookViewId="0">
      <selection activeCell="G57" sqref="G57"/>
    </sheetView>
  </sheetViews>
  <sheetFormatPr defaultRowHeight="12.75" x14ac:dyDescent="0.2"/>
  <cols>
    <col min="1" max="1" width="23.42578125" style="190" customWidth="1"/>
    <col min="2" max="2" width="11.28515625" style="219" customWidth="1"/>
    <col min="3" max="3" width="9.140625" style="218"/>
    <col min="4" max="4" width="9.140625" style="219"/>
    <col min="5" max="5" width="17.7109375" style="219" customWidth="1"/>
    <col min="6" max="6" width="7.7109375" style="219" customWidth="1"/>
    <col min="7" max="7" width="11" style="219" customWidth="1"/>
    <col min="8" max="8" width="16.7109375" style="219" customWidth="1"/>
    <col min="9" max="9" width="18.42578125" style="35" bestFit="1" customWidth="1"/>
    <col min="10" max="10" width="0" style="35" hidden="1" customWidth="1"/>
    <col min="11" max="11" width="11" style="35" hidden="1" customWidth="1"/>
    <col min="12" max="12" width="9.140625" style="35" hidden="1" customWidth="1"/>
    <col min="13" max="16" width="9.140625" style="35"/>
    <col min="17" max="17" width="29.28515625" style="35" bestFit="1" customWidth="1"/>
    <col min="18" max="16384" width="9.140625" style="35"/>
  </cols>
  <sheetData>
    <row r="1" spans="1:11" ht="9.75" customHeight="1" x14ac:dyDescent="0.2">
      <c r="B1" s="190"/>
      <c r="C1" s="189"/>
      <c r="D1" s="190"/>
      <c r="E1" s="190"/>
      <c r="F1" s="190"/>
      <c r="G1" s="190"/>
      <c r="H1" s="190"/>
      <c r="J1" s="350"/>
      <c r="K1" s="351"/>
    </row>
    <row r="2" spans="1:11" ht="15" customHeight="1" x14ac:dyDescent="0.2">
      <c r="A2" s="47"/>
      <c r="B2" s="220"/>
      <c r="C2" s="132"/>
      <c r="D2" s="220"/>
      <c r="J2" s="350"/>
      <c r="K2" s="351"/>
    </row>
    <row r="3" spans="1:11" ht="15.75" customHeight="1" x14ac:dyDescent="0.2">
      <c r="A3" s="202" t="s">
        <v>198</v>
      </c>
      <c r="B3" s="362" t="s">
        <v>243</v>
      </c>
      <c r="C3" s="363"/>
      <c r="D3" s="363"/>
      <c r="E3" s="364"/>
      <c r="G3" s="203" t="s">
        <v>12</v>
      </c>
      <c r="H3" s="49">
        <f ca="1">TODAY()</f>
        <v>43259</v>
      </c>
      <c r="J3" s="354"/>
      <c r="K3" s="354"/>
    </row>
    <row r="4" spans="1:11" ht="9.75" customHeight="1" x14ac:dyDescent="0.2">
      <c r="A4" s="38"/>
      <c r="B4" s="205"/>
      <c r="C4" s="205"/>
      <c r="D4" s="205"/>
      <c r="E4" s="205"/>
      <c r="G4" s="203"/>
      <c r="H4" s="39"/>
      <c r="J4" s="350"/>
      <c r="K4" s="350"/>
    </row>
    <row r="5" spans="1:11" ht="9.75" customHeight="1" thickBot="1" x14ac:dyDescent="0.25">
      <c r="A5" s="38"/>
      <c r="B5" s="205"/>
      <c r="C5" s="205"/>
      <c r="D5" s="205"/>
      <c r="E5" s="205"/>
      <c r="G5" s="203"/>
      <c r="H5" s="40"/>
      <c r="J5" s="350"/>
      <c r="K5" s="350"/>
    </row>
    <row r="6" spans="1:11" ht="15" customHeight="1" thickBot="1" x14ac:dyDescent="0.25">
      <c r="A6" s="202" t="s">
        <v>194</v>
      </c>
      <c r="B6" s="352"/>
      <c r="C6" s="353"/>
      <c r="D6" s="352"/>
      <c r="E6" s="353"/>
      <c r="G6" s="203" t="s">
        <v>15</v>
      </c>
      <c r="H6" s="30"/>
    </row>
    <row r="7" spans="1:11" x14ac:dyDescent="0.2">
      <c r="A7" s="38"/>
      <c r="B7" s="203" t="s">
        <v>46</v>
      </c>
      <c r="C7" s="220"/>
      <c r="D7" s="203" t="s">
        <v>45</v>
      </c>
      <c r="E7" s="220"/>
      <c r="G7" s="203"/>
      <c r="H7" s="40"/>
    </row>
    <row r="8" spans="1:11" ht="12.75" customHeight="1" x14ac:dyDescent="0.2">
      <c r="A8" s="202"/>
      <c r="B8" s="110"/>
      <c r="C8" s="205"/>
      <c r="D8" s="205"/>
      <c r="E8" s="192"/>
      <c r="F8" s="192"/>
      <c r="G8" s="192"/>
      <c r="H8" s="102" t="str">
        <f>IF(H12=1,((K8+K10)/AMI!B14),IF(H12=2,(K8+K10)/AMI!C14,IF(H12=3,(K8+K10)/AMI!D14,IF(H12=4,(K8+K10)/AMI!E14,IF(H12=5,((K8+K10)/AMI!F14),IF(H12=6,((K8+K10))/AMI!G14,""))))))</f>
        <v/>
      </c>
      <c r="K8" s="180">
        <f>H11*12</f>
        <v>0</v>
      </c>
    </row>
    <row r="9" spans="1:11" ht="13.5" customHeight="1" x14ac:dyDescent="0.2">
      <c r="A9" s="202" t="s">
        <v>42</v>
      </c>
      <c r="B9" s="149"/>
      <c r="C9" s="205"/>
      <c r="D9" s="205"/>
      <c r="E9" s="359" t="s">
        <v>216</v>
      </c>
      <c r="F9" s="360"/>
      <c r="G9" s="361"/>
      <c r="H9" s="48" t="str">
        <f>IF(H12=7,((K8+K10)/AMI!H14),IF(H12=8,(K8+K10)/AMI!I14,IF(H12=9,(K8+K10)/AMI!J14,IF(H12=10,(K8+K10)/AMI!K14,""))))</f>
        <v/>
      </c>
      <c r="K9" s="93"/>
    </row>
    <row r="10" spans="1:11" ht="7.5" customHeight="1" x14ac:dyDescent="0.2">
      <c r="B10" s="103"/>
      <c r="C10" s="103"/>
      <c r="D10" s="103"/>
      <c r="E10" s="192"/>
      <c r="F10" s="192"/>
      <c r="G10" s="192"/>
      <c r="K10" s="180">
        <f>(D10*12)</f>
        <v>0</v>
      </c>
    </row>
    <row r="11" spans="1:11" ht="24" customHeight="1" x14ac:dyDescent="0.2">
      <c r="A11" s="207" t="s">
        <v>0</v>
      </c>
      <c r="B11" s="207"/>
      <c r="C11" s="365" t="s">
        <v>59</v>
      </c>
      <c r="D11" s="366"/>
      <c r="E11" s="94"/>
      <c r="F11" s="94"/>
      <c r="G11" s="41" t="s">
        <v>97</v>
      </c>
      <c r="H11" s="95">
        <f>'Income Calculations Sheet'!H45:K45</f>
        <v>0</v>
      </c>
    </row>
    <row r="12" spans="1:11" ht="14.45" customHeight="1" x14ac:dyDescent="0.2">
      <c r="A12" s="189"/>
      <c r="B12" s="33"/>
      <c r="G12" s="41" t="s">
        <v>33</v>
      </c>
      <c r="H12" s="96"/>
      <c r="I12" s="45"/>
    </row>
    <row r="13" spans="1:11" ht="7.5" customHeight="1" x14ac:dyDescent="0.2">
      <c r="B13" s="42"/>
      <c r="C13" s="97"/>
      <c r="D13" s="97"/>
      <c r="E13" s="97"/>
      <c r="F13" s="97"/>
      <c r="G13" s="97"/>
      <c r="H13" s="97"/>
    </row>
    <row r="14" spans="1:11" ht="12" customHeight="1" x14ac:dyDescent="0.2">
      <c r="B14" s="33"/>
      <c r="C14" s="357" t="s">
        <v>177</v>
      </c>
      <c r="D14" s="358"/>
      <c r="E14" s="358"/>
      <c r="F14" s="358"/>
      <c r="G14" s="358"/>
      <c r="H14" s="358"/>
    </row>
    <row r="15" spans="1:11" ht="17.25" customHeight="1" x14ac:dyDescent="0.2">
      <c r="B15" s="109">
        <f>(B12+B14)</f>
        <v>0</v>
      </c>
      <c r="C15" s="358"/>
      <c r="D15" s="358"/>
      <c r="E15" s="358"/>
      <c r="F15" s="358"/>
      <c r="G15" s="358"/>
      <c r="H15" s="358"/>
    </row>
    <row r="16" spans="1:11" s="152" customFormat="1" ht="6.75" customHeight="1" x14ac:dyDescent="0.2">
      <c r="A16" s="190"/>
      <c r="B16" s="43"/>
      <c r="C16" s="97"/>
      <c r="D16" s="97"/>
      <c r="E16" s="97"/>
      <c r="F16" s="97"/>
      <c r="G16" s="97"/>
      <c r="H16" s="97"/>
    </row>
    <row r="17" spans="1:254" s="152" customFormat="1" ht="16.899999999999999" customHeight="1" x14ac:dyDescent="0.2">
      <c r="A17" s="189" t="s">
        <v>171</v>
      </c>
      <c r="B17" s="218"/>
      <c r="C17" s="282"/>
      <c r="D17" s="281"/>
      <c r="E17" s="255"/>
      <c r="F17" s="6"/>
      <c r="G17" s="205"/>
      <c r="H17" s="205"/>
      <c r="I17" s="103"/>
      <c r="J17" s="103"/>
      <c r="K17" s="103"/>
      <c r="L17" s="103"/>
      <c r="M17" s="103"/>
      <c r="N17" s="103"/>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row>
    <row r="18" spans="1:254" s="152" customFormat="1" ht="6.75" customHeight="1" x14ac:dyDescent="0.2">
      <c r="A18" s="190"/>
      <c r="B18" s="43"/>
      <c r="C18" s="97"/>
      <c r="D18" s="97"/>
      <c r="E18" s="97"/>
      <c r="F18" s="97"/>
      <c r="G18" s="97"/>
      <c r="H18" s="97"/>
    </row>
    <row r="19" spans="1:254" s="275" customFormat="1" ht="14.25" customHeight="1" x14ac:dyDescent="0.2">
      <c r="A19" s="275" t="s">
        <v>246</v>
      </c>
      <c r="B19" s="322"/>
      <c r="C19" s="97"/>
      <c r="D19" s="97"/>
      <c r="E19" s="97"/>
      <c r="F19" s="97"/>
      <c r="G19" s="97"/>
      <c r="H19" s="97"/>
    </row>
    <row r="20" spans="1:254" s="275" customFormat="1" ht="6.75" customHeight="1" x14ac:dyDescent="0.2">
      <c r="B20" s="43"/>
      <c r="C20" s="97"/>
      <c r="D20" s="97"/>
      <c r="E20" s="97"/>
      <c r="F20" s="97"/>
      <c r="G20" s="97"/>
      <c r="H20" s="97"/>
    </row>
    <row r="21" spans="1:254" ht="17.25" customHeight="1" x14ac:dyDescent="0.2">
      <c r="A21" s="200" t="s">
        <v>209</v>
      </c>
      <c r="B21" s="344"/>
      <c r="C21" s="345"/>
      <c r="D21" s="345"/>
      <c r="E21" s="97"/>
      <c r="F21" s="97"/>
      <c r="G21" s="97"/>
      <c r="H21" s="97"/>
    </row>
    <row r="22" spans="1:254" ht="6.75" customHeight="1" x14ac:dyDescent="0.2">
      <c r="B22" s="43"/>
      <c r="C22" s="97"/>
      <c r="D22" s="97"/>
      <c r="E22" s="97"/>
      <c r="F22" s="97"/>
      <c r="G22" s="97"/>
      <c r="H22" s="97"/>
    </row>
    <row r="23" spans="1:254" ht="15.75" customHeight="1" x14ac:dyDescent="0.2">
      <c r="A23" s="200" t="s">
        <v>121</v>
      </c>
      <c r="B23" s="355"/>
      <c r="C23" s="356"/>
      <c r="D23" s="356"/>
      <c r="E23" s="356"/>
      <c r="F23" s="202"/>
      <c r="G23" s="203"/>
      <c r="H23" s="44"/>
    </row>
    <row r="24" spans="1:254" ht="9.6" customHeight="1" x14ac:dyDescent="0.2"/>
    <row r="25" spans="1:254" ht="14.25" x14ac:dyDescent="0.2">
      <c r="A25" s="200" t="s">
        <v>1</v>
      </c>
      <c r="B25" s="200"/>
      <c r="C25" s="200"/>
      <c r="D25" s="200"/>
      <c r="E25" s="200"/>
      <c r="F25" s="200"/>
      <c r="G25" s="200"/>
      <c r="H25" s="200"/>
    </row>
    <row r="26" spans="1:254" ht="6" customHeight="1" x14ac:dyDescent="0.2"/>
    <row r="27" spans="1:254" x14ac:dyDescent="0.2">
      <c r="B27" s="36"/>
      <c r="D27" s="202" t="s">
        <v>17</v>
      </c>
      <c r="E27" s="194"/>
      <c r="F27" s="198"/>
      <c r="G27" s="198"/>
      <c r="H27" s="199"/>
    </row>
    <row r="28" spans="1:254" ht="4.5" customHeight="1" x14ac:dyDescent="0.2">
      <c r="D28" s="202"/>
    </row>
    <row r="29" spans="1:254" x14ac:dyDescent="0.2">
      <c r="B29" s="36"/>
      <c r="D29" s="202" t="s">
        <v>17</v>
      </c>
      <c r="E29" s="194"/>
      <c r="F29" s="195"/>
      <c r="G29" s="195"/>
      <c r="H29" s="196"/>
    </row>
    <row r="30" spans="1:254" ht="4.5" customHeight="1" x14ac:dyDescent="0.2">
      <c r="D30" s="202"/>
    </row>
    <row r="31" spans="1:254" x14ac:dyDescent="0.2">
      <c r="B31" s="36"/>
      <c r="D31" s="202" t="s">
        <v>17</v>
      </c>
      <c r="E31" s="194"/>
      <c r="F31" s="195"/>
      <c r="G31" s="195"/>
      <c r="H31" s="196"/>
    </row>
    <row r="32" spans="1:254" ht="9" customHeight="1" x14ac:dyDescent="0.2">
      <c r="A32" s="193"/>
      <c r="B32" s="193"/>
      <c r="C32" s="193"/>
      <c r="D32" s="193"/>
      <c r="E32" s="193"/>
      <c r="F32" s="193"/>
      <c r="G32" s="193"/>
      <c r="H32" s="193"/>
    </row>
    <row r="33" spans="1:8" s="190" customFormat="1" x14ac:dyDescent="0.2">
      <c r="A33" s="206" t="s">
        <v>122</v>
      </c>
      <c r="B33" s="36"/>
      <c r="C33" s="218"/>
      <c r="D33" s="202" t="s">
        <v>50</v>
      </c>
      <c r="E33" s="194"/>
      <c r="F33" s="195"/>
      <c r="G33" s="195"/>
      <c r="H33" s="196"/>
    </row>
    <row r="34" spans="1:8" s="190" customFormat="1" ht="9" customHeight="1" x14ac:dyDescent="0.2">
      <c r="A34" s="193"/>
      <c r="B34" s="193"/>
      <c r="C34" s="193"/>
      <c r="D34" s="193"/>
      <c r="E34" s="193"/>
      <c r="F34" s="193"/>
      <c r="G34" s="193"/>
      <c r="H34" s="193"/>
    </row>
    <row r="35" spans="1:8" s="190" customFormat="1" ht="18.75" hidden="1" customHeight="1" thickBot="1" x14ac:dyDescent="0.25">
      <c r="A35" s="214" t="s">
        <v>210</v>
      </c>
      <c r="B35" s="215"/>
      <c r="C35" s="215"/>
      <c r="D35" s="215"/>
      <c r="E35" s="215"/>
      <c r="F35" s="215"/>
      <c r="G35" s="215"/>
      <c r="H35" s="215"/>
    </row>
    <row r="36" spans="1:8" s="190" customFormat="1" ht="9" hidden="1" customHeight="1" thickTop="1" x14ac:dyDescent="0.2">
      <c r="A36" s="193"/>
      <c r="B36" s="193"/>
      <c r="C36" s="193"/>
      <c r="D36" s="193"/>
      <c r="E36" s="193"/>
      <c r="F36" s="193"/>
      <c r="G36" s="193"/>
      <c r="H36" s="193"/>
    </row>
    <row r="37" spans="1:8" s="190" customFormat="1" hidden="1" x14ac:dyDescent="0.2">
      <c r="A37" s="206" t="s">
        <v>211</v>
      </c>
      <c r="B37" s="36"/>
      <c r="C37" s="218"/>
      <c r="D37" s="202"/>
      <c r="E37" s="46"/>
      <c r="F37" s="46"/>
      <c r="G37" s="46"/>
      <c r="H37" s="46"/>
    </row>
    <row r="38" spans="1:8" s="190" customFormat="1" ht="9" hidden="1" customHeight="1" x14ac:dyDescent="0.2">
      <c r="A38" s="193"/>
      <c r="B38" s="193"/>
      <c r="C38" s="193"/>
      <c r="D38" s="193"/>
      <c r="E38" s="193"/>
      <c r="F38" s="193"/>
      <c r="G38" s="193"/>
      <c r="H38" s="193"/>
    </row>
    <row r="39" spans="1:8" s="190" customFormat="1" hidden="1" x14ac:dyDescent="0.2">
      <c r="A39" s="206" t="s">
        <v>212</v>
      </c>
      <c r="B39" s="36"/>
      <c r="C39" s="218"/>
      <c r="D39" s="202"/>
      <c r="E39" s="46"/>
      <c r="F39" s="46"/>
      <c r="G39" s="46"/>
      <c r="H39" s="46"/>
    </row>
    <row r="40" spans="1:8" s="190" customFormat="1" ht="9" hidden="1" customHeight="1" x14ac:dyDescent="0.2">
      <c r="A40" s="193"/>
      <c r="B40" s="193"/>
      <c r="C40" s="193"/>
      <c r="D40" s="193"/>
      <c r="E40" s="193"/>
      <c r="F40" s="193"/>
      <c r="G40" s="193"/>
      <c r="H40" s="193"/>
    </row>
    <row r="41" spans="1:8" s="190" customFormat="1" hidden="1" x14ac:dyDescent="0.2">
      <c r="A41" s="206" t="s">
        <v>213</v>
      </c>
      <c r="B41" s="36"/>
      <c r="C41" s="218"/>
      <c r="D41" s="202"/>
      <c r="E41" s="46"/>
      <c r="F41" s="46"/>
      <c r="G41" s="46"/>
      <c r="H41" s="46"/>
    </row>
    <row r="42" spans="1:8" s="190" customFormat="1" ht="9" hidden="1" customHeight="1" x14ac:dyDescent="0.2">
      <c r="A42" s="193"/>
      <c r="B42" s="193"/>
      <c r="C42" s="193"/>
      <c r="D42" s="193"/>
      <c r="E42" s="193"/>
      <c r="F42" s="193"/>
      <c r="G42" s="193"/>
      <c r="H42" s="193"/>
    </row>
    <row r="43" spans="1:8" s="190" customFormat="1" hidden="1" x14ac:dyDescent="0.2">
      <c r="A43" s="206" t="s">
        <v>214</v>
      </c>
      <c r="B43" s="36"/>
      <c r="C43" s="218"/>
      <c r="D43" s="202"/>
      <c r="E43" s="46"/>
      <c r="F43" s="46"/>
      <c r="G43" s="46"/>
      <c r="H43" s="46"/>
    </row>
    <row r="44" spans="1:8" s="190" customFormat="1" ht="9" hidden="1" customHeight="1" x14ac:dyDescent="0.2">
      <c r="A44" s="193"/>
      <c r="B44" s="193"/>
      <c r="C44" s="193"/>
      <c r="D44" s="193"/>
      <c r="E44" s="193"/>
      <c r="F44" s="193"/>
      <c r="G44" s="193"/>
      <c r="H44" s="193"/>
    </row>
    <row r="45" spans="1:8" s="190" customFormat="1" hidden="1" x14ac:dyDescent="0.2">
      <c r="A45" s="206" t="s">
        <v>215</v>
      </c>
      <c r="B45" s="36"/>
      <c r="C45" s="218"/>
      <c r="D45" s="202"/>
      <c r="E45" s="46"/>
      <c r="F45" s="46"/>
      <c r="G45" s="46"/>
      <c r="H45" s="46"/>
    </row>
    <row r="46" spans="1:8" s="190" customFormat="1" ht="9" customHeight="1" x14ac:dyDescent="0.2">
      <c r="A46" s="193"/>
      <c r="B46" s="193"/>
      <c r="C46" s="193"/>
      <c r="D46" s="193"/>
      <c r="E46" s="193"/>
      <c r="F46" s="193"/>
      <c r="G46" s="193"/>
      <c r="H46" s="193"/>
    </row>
    <row r="47" spans="1:8" x14ac:dyDescent="0.2">
      <c r="A47" s="191" t="s">
        <v>13</v>
      </c>
      <c r="B47" s="213">
        <f>B15+B27+B29+B31+B33+B37+B39+B41+B43+B45</f>
        <v>0</v>
      </c>
    </row>
    <row r="48" spans="1:8" x14ac:dyDescent="0.2">
      <c r="A48" s="202"/>
      <c r="B48" s="42"/>
    </row>
    <row r="49" spans="1:254" ht="14.25" x14ac:dyDescent="0.2">
      <c r="A49" s="197" t="s">
        <v>16</v>
      </c>
      <c r="B49" s="197"/>
      <c r="C49" s="197"/>
      <c r="D49" s="197"/>
      <c r="E49" s="203"/>
      <c r="F49" s="201"/>
      <c r="G49" s="201"/>
      <c r="H49" s="201"/>
    </row>
    <row r="50" spans="1:254" ht="6.75" customHeight="1" x14ac:dyDescent="0.2">
      <c r="A50" s="189"/>
      <c r="B50" s="218"/>
      <c r="D50" s="218"/>
      <c r="E50" s="201"/>
      <c r="F50" s="201"/>
      <c r="G50" s="201"/>
      <c r="H50" s="201"/>
      <c r="I50" s="103"/>
      <c r="J50" s="103"/>
      <c r="K50" s="103"/>
      <c r="L50" s="103"/>
      <c r="M50" s="103"/>
      <c r="N50" s="103"/>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c r="IR50" s="349"/>
      <c r="IS50" s="349"/>
      <c r="IT50" s="349"/>
    </row>
    <row r="51" spans="1:254" ht="16.899999999999999" customHeight="1" x14ac:dyDescent="0.2">
      <c r="A51" s="72" t="s">
        <v>176</v>
      </c>
      <c r="B51" s="218"/>
      <c r="D51" s="197"/>
      <c r="E51" s="220"/>
      <c r="F51" s="204"/>
      <c r="G51" s="204"/>
      <c r="H51" s="204"/>
      <c r="I51" s="103"/>
      <c r="J51" s="103"/>
      <c r="K51" s="103"/>
      <c r="L51" s="103"/>
      <c r="M51" s="103"/>
      <c r="N51" s="103"/>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row>
    <row r="52" spans="1:254" s="185" customFormat="1" ht="6.75" customHeight="1" x14ac:dyDescent="0.2">
      <c r="A52" s="189"/>
      <c r="B52" s="218"/>
      <c r="C52" s="218"/>
      <c r="D52" s="218"/>
      <c r="E52" s="201"/>
      <c r="F52" s="201"/>
      <c r="G52" s="201"/>
      <c r="H52" s="201"/>
      <c r="I52" s="103"/>
      <c r="J52" s="103"/>
      <c r="K52" s="103"/>
      <c r="L52" s="103"/>
      <c r="M52" s="103"/>
      <c r="N52" s="103"/>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c r="IR52" s="349"/>
      <c r="IS52" s="349"/>
      <c r="IT52" s="349"/>
    </row>
    <row r="53" spans="1:254" ht="19.5" customHeight="1" x14ac:dyDescent="0.2">
      <c r="A53" s="190" t="s">
        <v>172</v>
      </c>
      <c r="B53" s="148"/>
      <c r="C53" s="346"/>
      <c r="D53" s="347"/>
      <c r="E53" s="347"/>
      <c r="F53" s="347"/>
      <c r="G53" s="347"/>
      <c r="H53" s="343"/>
    </row>
    <row r="54" spans="1:254" s="122" customFormat="1" ht="9" customHeight="1" x14ac:dyDescent="0.2">
      <c r="A54" s="190"/>
      <c r="B54" s="201"/>
      <c r="C54" s="201"/>
      <c r="D54" s="202"/>
      <c r="E54" s="99"/>
      <c r="F54" s="123"/>
      <c r="G54" s="123"/>
      <c r="H54" s="123"/>
    </row>
    <row r="55" spans="1:254" ht="12.75" customHeight="1" x14ac:dyDescent="0.2">
      <c r="A55" s="147" t="s">
        <v>49</v>
      </c>
      <c r="B55" s="193"/>
      <c r="C55" s="193"/>
      <c r="D55" s="193"/>
      <c r="E55" s="99"/>
      <c r="F55" s="104"/>
      <c r="G55" s="104"/>
      <c r="H55" s="104"/>
    </row>
    <row r="56" spans="1:254" ht="17.25" customHeight="1" x14ac:dyDescent="0.2">
      <c r="A56" s="193" t="s">
        <v>26</v>
      </c>
      <c r="B56" s="346"/>
      <c r="C56" s="347"/>
      <c r="D56" s="347"/>
      <c r="E56" s="343"/>
    </row>
    <row r="57" spans="1:254" ht="16.5" customHeight="1" x14ac:dyDescent="0.2">
      <c r="A57" s="193" t="s">
        <v>18</v>
      </c>
      <c r="B57" s="346"/>
      <c r="C57" s="347"/>
      <c r="D57" s="347"/>
      <c r="E57" s="343"/>
      <c r="F57" s="202"/>
      <c r="G57" s="201"/>
    </row>
    <row r="58" spans="1:254" ht="17.25" customHeight="1" x14ac:dyDescent="0.2">
      <c r="A58" s="193" t="s">
        <v>19</v>
      </c>
      <c r="B58" s="348"/>
      <c r="C58" s="343"/>
    </row>
    <row r="59" spans="1:254" ht="17.25" customHeight="1" x14ac:dyDescent="0.2">
      <c r="A59" s="193"/>
      <c r="B59" s="37"/>
      <c r="C59" s="37"/>
    </row>
    <row r="60" spans="1:254" ht="21.75" customHeight="1" x14ac:dyDescent="0.2">
      <c r="A60" s="193" t="s">
        <v>91</v>
      </c>
      <c r="B60" s="348"/>
      <c r="C60" s="347"/>
      <c r="D60" s="347"/>
      <c r="E60" s="343"/>
    </row>
    <row r="61" spans="1:254" ht="17.25" customHeight="1" x14ac:dyDescent="0.2">
      <c r="A61" s="193" t="s">
        <v>93</v>
      </c>
      <c r="B61" s="342"/>
      <c r="C61" s="343"/>
    </row>
    <row r="62" spans="1:254" ht="8.25" customHeight="1" thickBot="1" x14ac:dyDescent="0.25">
      <c r="A62" s="100"/>
      <c r="B62" s="100"/>
      <c r="C62" s="216"/>
      <c r="D62" s="100"/>
      <c r="E62" s="100"/>
      <c r="F62" s="100"/>
      <c r="G62" s="100"/>
      <c r="H62" s="100"/>
    </row>
    <row r="63" spans="1:254" ht="18" customHeight="1" thickTop="1" x14ac:dyDescent="0.2">
      <c r="A63" s="205" t="s">
        <v>180</v>
      </c>
      <c r="B63" s="206"/>
      <c r="C63" s="205" t="s">
        <v>181</v>
      </c>
      <c r="D63" s="205"/>
      <c r="E63" s="205" t="s">
        <v>182</v>
      </c>
      <c r="F63" s="205"/>
      <c r="G63" s="205" t="s">
        <v>183</v>
      </c>
      <c r="H63" s="205"/>
    </row>
    <row r="64" spans="1:254" ht="17.25" customHeight="1" x14ac:dyDescent="0.2">
      <c r="A64" s="201" t="s">
        <v>179</v>
      </c>
      <c r="B64" s="203"/>
      <c r="C64" s="205" t="s">
        <v>178</v>
      </c>
      <c r="D64" s="205"/>
      <c r="E64" s="205" t="s">
        <v>185</v>
      </c>
      <c r="F64" s="205"/>
      <c r="G64" s="205" t="s">
        <v>184</v>
      </c>
      <c r="H64" s="205"/>
    </row>
    <row r="65" spans="1:8" x14ac:dyDescent="0.2">
      <c r="B65" s="206"/>
      <c r="C65" s="220"/>
      <c r="D65" s="206"/>
      <c r="E65" s="206"/>
      <c r="F65" s="206"/>
      <c r="G65" s="206"/>
    </row>
    <row r="66" spans="1:8" x14ac:dyDescent="0.2">
      <c r="B66" s="210" t="s">
        <v>27</v>
      </c>
      <c r="C66" s="211"/>
      <c r="D66" s="210" t="s">
        <v>28</v>
      </c>
      <c r="E66" s="211"/>
      <c r="F66" s="212" t="s">
        <v>29</v>
      </c>
      <c r="G66" s="211"/>
    </row>
    <row r="67" spans="1:8" ht="14.45" customHeight="1" x14ac:dyDescent="0.2">
      <c r="B67" s="105"/>
      <c r="C67" s="217"/>
      <c r="D67" s="105"/>
      <c r="E67" s="106"/>
      <c r="F67" s="107"/>
      <c r="G67" s="106"/>
    </row>
    <row r="68" spans="1:8" x14ac:dyDescent="0.2">
      <c r="B68" s="208" t="s">
        <v>30</v>
      </c>
      <c r="C68" s="209"/>
      <c r="D68" s="208" t="s">
        <v>31</v>
      </c>
      <c r="E68" s="209"/>
      <c r="F68" s="201" t="s">
        <v>11</v>
      </c>
      <c r="G68" s="209"/>
    </row>
    <row r="69" spans="1:8" ht="15" customHeight="1" x14ac:dyDescent="0.2">
      <c r="B69" s="105"/>
      <c r="C69" s="217"/>
      <c r="D69" s="105"/>
      <c r="E69" s="106"/>
      <c r="F69" s="107"/>
      <c r="G69" s="106"/>
    </row>
    <row r="70" spans="1:8" ht="12.75" hidden="1" customHeight="1" x14ac:dyDescent="0.2">
      <c r="B70" s="206"/>
      <c r="C70" s="220"/>
      <c r="D70" s="206"/>
      <c r="E70" s="206"/>
      <c r="F70" s="206"/>
      <c r="G70" s="206"/>
    </row>
    <row r="71" spans="1:8" ht="3.75" hidden="1" customHeight="1" x14ac:dyDescent="0.2"/>
    <row r="72" spans="1:8" ht="12.75" hidden="1" customHeight="1" x14ac:dyDescent="0.2">
      <c r="A72" s="101" t="s">
        <v>107</v>
      </c>
    </row>
    <row r="73" spans="1:8" s="307" customFormat="1" hidden="1" x14ac:dyDescent="0.2">
      <c r="A73" s="101" t="s">
        <v>260</v>
      </c>
    </row>
    <row r="74" spans="1:8" s="307" customFormat="1" hidden="1" x14ac:dyDescent="0.2">
      <c r="A74" s="306" t="s">
        <v>261</v>
      </c>
    </row>
    <row r="75" spans="1:8" s="307" customFormat="1" hidden="1" x14ac:dyDescent="0.2">
      <c r="A75" s="183" t="s">
        <v>262</v>
      </c>
    </row>
    <row r="76" spans="1:8" s="307" customFormat="1" hidden="1" x14ac:dyDescent="0.2">
      <c r="A76" s="306" t="s">
        <v>263</v>
      </c>
    </row>
    <row r="77" spans="1:8" s="307" customFormat="1" hidden="1" x14ac:dyDescent="0.2">
      <c r="A77" s="306" t="s">
        <v>264</v>
      </c>
    </row>
    <row r="78" spans="1:8" s="181" customFormat="1" ht="12.75" customHeight="1" x14ac:dyDescent="0.2">
      <c r="A78" s="189"/>
      <c r="B78" s="219"/>
      <c r="C78" s="218"/>
      <c r="D78" s="219"/>
      <c r="E78" s="219"/>
      <c r="F78" s="219"/>
      <c r="G78" s="219"/>
      <c r="H78" s="219"/>
    </row>
    <row r="79" spans="1:8" s="181" customFormat="1" ht="12.75" customHeight="1" x14ac:dyDescent="0.2">
      <c r="A79" s="189"/>
      <c r="B79" s="219"/>
      <c r="C79" s="218"/>
      <c r="D79" s="219"/>
      <c r="E79" s="219"/>
      <c r="F79" s="219"/>
      <c r="G79" s="219"/>
      <c r="H79" s="219"/>
    </row>
    <row r="80" spans="1:8" s="181" customFormat="1" ht="12.75" customHeight="1" x14ac:dyDescent="0.2">
      <c r="A80" s="189"/>
      <c r="B80" s="219"/>
      <c r="C80" s="218"/>
      <c r="D80" s="219"/>
      <c r="E80" s="219"/>
      <c r="F80" s="219"/>
      <c r="G80" s="219"/>
      <c r="H80" s="219"/>
    </row>
    <row r="81" spans="1:8" s="181" customFormat="1" ht="12.75" customHeight="1" x14ac:dyDescent="0.2">
      <c r="A81" s="189"/>
      <c r="B81" s="219"/>
      <c r="C81" s="218"/>
      <c r="D81" s="219"/>
      <c r="E81" s="219"/>
      <c r="F81" s="219"/>
      <c r="G81" s="219"/>
      <c r="H81" s="219"/>
    </row>
    <row r="82" spans="1:8" s="181" customFormat="1" ht="12.75" customHeight="1" x14ac:dyDescent="0.2">
      <c r="A82" s="189"/>
      <c r="B82" s="219"/>
      <c r="C82" s="218"/>
      <c r="D82" s="219"/>
      <c r="E82" s="219"/>
      <c r="F82" s="219"/>
      <c r="G82" s="219"/>
      <c r="H82" s="219"/>
    </row>
    <row r="83" spans="1:8" s="181" customFormat="1" ht="12.75" customHeight="1" x14ac:dyDescent="0.2">
      <c r="A83" s="189"/>
      <c r="B83" s="219"/>
      <c r="C83" s="218"/>
      <c r="D83" s="219"/>
      <c r="E83" s="219"/>
      <c r="F83" s="219"/>
      <c r="G83" s="219"/>
      <c r="H83" s="219"/>
    </row>
    <row r="84" spans="1:8" s="181" customFormat="1" ht="12.75" customHeight="1" x14ac:dyDescent="0.2">
      <c r="A84" s="189"/>
      <c r="B84" s="219"/>
      <c r="C84" s="218"/>
      <c r="D84" s="219"/>
      <c r="E84" s="219"/>
      <c r="F84" s="219"/>
      <c r="G84" s="219"/>
      <c r="H84" s="219"/>
    </row>
    <row r="85" spans="1:8" s="154" customFormat="1" ht="12.75" customHeight="1" x14ac:dyDescent="0.2">
      <c r="A85" s="190"/>
      <c r="B85" s="219"/>
      <c r="C85" s="218"/>
      <c r="D85" s="219"/>
      <c r="E85" s="219"/>
      <c r="F85" s="219"/>
      <c r="G85" s="219"/>
      <c r="H85" s="219"/>
    </row>
    <row r="86" spans="1:8" s="181" customFormat="1" ht="12.75" customHeight="1" x14ac:dyDescent="0.2">
      <c r="A86" s="190"/>
      <c r="B86" s="219"/>
      <c r="C86" s="218"/>
      <c r="D86" s="219"/>
      <c r="E86" s="219"/>
      <c r="F86" s="219"/>
      <c r="G86" s="219"/>
      <c r="H86" s="219"/>
    </row>
    <row r="87" spans="1:8" s="153" customFormat="1" ht="12.75" customHeight="1" x14ac:dyDescent="0.2">
      <c r="A87" s="190"/>
      <c r="B87" s="219"/>
      <c r="C87" s="218"/>
      <c r="D87" s="219"/>
      <c r="E87" s="219"/>
      <c r="F87" s="219"/>
      <c r="G87" s="219"/>
      <c r="H87" s="219"/>
    </row>
    <row r="88" spans="1:8" s="155" customFormat="1" ht="12.75" customHeight="1" x14ac:dyDescent="0.2">
      <c r="A88" s="184"/>
      <c r="B88" s="219"/>
      <c r="C88" s="218"/>
      <c r="D88" s="219"/>
      <c r="E88" s="219"/>
      <c r="F88" s="219"/>
      <c r="G88" s="219"/>
      <c r="H88" s="219"/>
    </row>
    <row r="89" spans="1:8" ht="12.75" customHeight="1" x14ac:dyDescent="0.2">
      <c r="A89" s="189"/>
    </row>
    <row r="90" spans="1:8" s="181" customFormat="1" ht="12.75" customHeight="1" x14ac:dyDescent="0.2">
      <c r="A90" s="189"/>
      <c r="B90" s="219"/>
      <c r="C90" s="218"/>
      <c r="D90" s="219"/>
      <c r="E90" s="219"/>
      <c r="F90" s="219"/>
      <c r="G90" s="219"/>
      <c r="H90" s="219"/>
    </row>
    <row r="91" spans="1:8" s="181" customFormat="1" ht="12.75" customHeight="1" x14ac:dyDescent="0.2">
      <c r="A91" s="189"/>
      <c r="B91" s="219"/>
      <c r="C91" s="218"/>
      <c r="D91" s="219"/>
      <c r="E91" s="219"/>
      <c r="F91" s="219"/>
      <c r="G91" s="219"/>
      <c r="H91" s="219"/>
    </row>
    <row r="92" spans="1:8" s="153" customFormat="1" ht="12.75" customHeight="1" x14ac:dyDescent="0.2">
      <c r="A92" s="190"/>
      <c r="B92" s="219"/>
      <c r="C92" s="218"/>
      <c r="D92" s="219"/>
      <c r="E92" s="219"/>
      <c r="F92" s="219"/>
      <c r="G92" s="219"/>
      <c r="H92" s="219"/>
    </row>
    <row r="93" spans="1:8" s="181" customFormat="1" ht="12.75" customHeight="1" x14ac:dyDescent="0.2">
      <c r="A93" s="190"/>
      <c r="B93" s="219"/>
      <c r="C93" s="218"/>
      <c r="D93" s="219"/>
      <c r="E93" s="219"/>
      <c r="F93" s="219"/>
      <c r="G93" s="219"/>
      <c r="H93" s="219"/>
    </row>
    <row r="94" spans="1:8" s="181" customFormat="1" ht="12.75" customHeight="1" x14ac:dyDescent="0.2">
      <c r="A94" s="190"/>
      <c r="B94" s="219"/>
      <c r="C94" s="218"/>
      <c r="D94" s="219"/>
      <c r="E94" s="219"/>
      <c r="F94" s="219"/>
      <c r="G94" s="219"/>
      <c r="H94" s="219"/>
    </row>
    <row r="95" spans="1:8" s="234" customFormat="1" ht="12.75" customHeight="1" x14ac:dyDescent="0.2">
      <c r="C95" s="233"/>
    </row>
    <row r="96" spans="1:8" s="153" customFormat="1" ht="12.75" customHeight="1" x14ac:dyDescent="0.2">
      <c r="A96" s="190"/>
      <c r="B96" s="219"/>
      <c r="C96" s="218"/>
      <c r="D96" s="219"/>
      <c r="E96" s="219"/>
      <c r="F96" s="219"/>
      <c r="G96" s="219"/>
      <c r="H96" s="219"/>
    </row>
    <row r="97" spans="1:8" ht="12.75" customHeight="1" x14ac:dyDescent="0.2">
      <c r="A97" s="189"/>
    </row>
    <row r="100" spans="1:8" s="155" customFormat="1" x14ac:dyDescent="0.2">
      <c r="A100" s="101"/>
      <c r="B100" s="219"/>
      <c r="C100" s="218"/>
      <c r="D100" s="219"/>
      <c r="E100" s="219"/>
      <c r="F100" s="219"/>
      <c r="G100" s="219"/>
      <c r="H100" s="219"/>
    </row>
    <row r="102" spans="1:8" s="155" customFormat="1" x14ac:dyDescent="0.2">
      <c r="A102" s="190"/>
      <c r="B102" s="219"/>
      <c r="C102" s="218"/>
      <c r="D102" s="219"/>
      <c r="E102" s="219"/>
      <c r="F102" s="219"/>
      <c r="G102" s="219"/>
      <c r="H102" s="219"/>
    </row>
    <row r="103" spans="1:8" s="155" customFormat="1" x14ac:dyDescent="0.2">
      <c r="A103" s="190"/>
      <c r="B103" s="219"/>
      <c r="C103" s="218"/>
      <c r="D103" s="219"/>
      <c r="E103" s="219"/>
      <c r="F103" s="219"/>
      <c r="G103" s="219"/>
      <c r="H103" s="219"/>
    </row>
    <row r="104" spans="1:8" s="155" customFormat="1" x14ac:dyDescent="0.2">
      <c r="A104" s="190"/>
      <c r="B104" s="219"/>
      <c r="C104" s="218"/>
      <c r="D104" s="219"/>
      <c r="E104" s="219"/>
      <c r="F104" s="219"/>
      <c r="G104" s="219"/>
      <c r="H104" s="219"/>
    </row>
    <row r="105" spans="1:8" s="155" customFormat="1" x14ac:dyDescent="0.2">
      <c r="A105" s="190"/>
      <c r="B105" s="219"/>
      <c r="C105" s="218"/>
      <c r="D105" s="219"/>
      <c r="E105" s="219"/>
      <c r="F105" s="219"/>
      <c r="G105" s="219"/>
      <c r="H105" s="219"/>
    </row>
    <row r="106" spans="1:8" s="155" customFormat="1" x14ac:dyDescent="0.2">
      <c r="A106" s="190"/>
      <c r="B106" s="219"/>
      <c r="C106" s="218"/>
      <c r="D106" s="219"/>
      <c r="E106" s="219"/>
      <c r="F106" s="219"/>
      <c r="G106" s="219"/>
      <c r="H106" s="219"/>
    </row>
    <row r="107" spans="1:8" s="155" customFormat="1" x14ac:dyDescent="0.2">
      <c r="A107" s="190"/>
      <c r="B107" s="219"/>
      <c r="C107" s="218"/>
      <c r="D107" s="219"/>
      <c r="E107" s="219"/>
      <c r="F107" s="219"/>
      <c r="G107" s="219"/>
      <c r="H107" s="219"/>
    </row>
    <row r="108" spans="1:8" s="155" customFormat="1" x14ac:dyDescent="0.2">
      <c r="A108" s="190"/>
      <c r="B108" s="219"/>
      <c r="C108" s="218"/>
      <c r="D108" s="219"/>
      <c r="E108" s="219"/>
      <c r="F108" s="219"/>
      <c r="G108" s="219"/>
      <c r="H108" s="219"/>
    </row>
    <row r="109" spans="1:8" s="155" customFormat="1" x14ac:dyDescent="0.2">
      <c r="A109" s="190"/>
      <c r="B109" s="219"/>
      <c r="C109" s="218"/>
      <c r="D109" s="219"/>
      <c r="E109" s="219"/>
      <c r="F109" s="219"/>
      <c r="G109" s="219"/>
      <c r="H109" s="219"/>
    </row>
    <row r="110" spans="1:8" s="155" customFormat="1" x14ac:dyDescent="0.2">
      <c r="A110" s="190"/>
      <c r="B110" s="219"/>
      <c r="C110" s="218"/>
      <c r="D110" s="219"/>
      <c r="E110" s="219"/>
      <c r="F110" s="219"/>
      <c r="G110" s="219"/>
      <c r="H110" s="219"/>
    </row>
    <row r="111" spans="1:8" s="155" customFormat="1" x14ac:dyDescent="0.2">
      <c r="A111" s="190"/>
      <c r="B111" s="219"/>
      <c r="C111" s="218"/>
      <c r="D111" s="219"/>
      <c r="E111" s="219"/>
      <c r="F111" s="219"/>
      <c r="G111" s="219"/>
      <c r="H111" s="219"/>
    </row>
    <row r="112" spans="1:8" s="155" customFormat="1" x14ac:dyDescent="0.2">
      <c r="A112" s="190"/>
      <c r="B112" s="219"/>
      <c r="C112" s="218"/>
      <c r="D112" s="219"/>
      <c r="E112" s="219"/>
      <c r="F112" s="219"/>
      <c r="G112" s="219"/>
      <c r="H112" s="219"/>
    </row>
    <row r="113" spans="1:8" s="155" customFormat="1" x14ac:dyDescent="0.2">
      <c r="A113" s="190"/>
      <c r="B113" s="219"/>
      <c r="C113" s="218"/>
      <c r="D113" s="219"/>
      <c r="E113" s="219"/>
      <c r="F113" s="219"/>
      <c r="G113" s="219"/>
      <c r="H113" s="219"/>
    </row>
    <row r="115" spans="1:8" s="155" customFormat="1" x14ac:dyDescent="0.2">
      <c r="A115" s="190"/>
      <c r="B115" s="219"/>
      <c r="C115" s="218"/>
      <c r="D115" s="219"/>
      <c r="E115" s="219"/>
      <c r="F115" s="219"/>
      <c r="G115" s="219"/>
      <c r="H115" s="219"/>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J1:K1"/>
    <mergeCell ref="J2:K2"/>
    <mergeCell ref="D6:E6"/>
    <mergeCell ref="O50:V50"/>
    <mergeCell ref="J5:K5"/>
    <mergeCell ref="J3:K3"/>
    <mergeCell ref="J4:K4"/>
    <mergeCell ref="B23:E23"/>
    <mergeCell ref="B6:C6"/>
    <mergeCell ref="C14:H15"/>
    <mergeCell ref="E9:G9"/>
    <mergeCell ref="B3:E3"/>
    <mergeCell ref="C11:D11"/>
    <mergeCell ref="IM50:IT50"/>
    <mergeCell ref="HO50:HV50"/>
    <mergeCell ref="HW50:ID50"/>
    <mergeCell ref="GA50:GH50"/>
    <mergeCell ref="GI50:GP50"/>
    <mergeCell ref="GQ50:GX50"/>
    <mergeCell ref="GY50:HF50"/>
    <mergeCell ref="HG50:HN50"/>
    <mergeCell ref="IE50:IL50"/>
    <mergeCell ref="FS50:FZ50"/>
    <mergeCell ref="DG50:DN50"/>
    <mergeCell ref="DW50:ED50"/>
    <mergeCell ref="EE50:EL50"/>
    <mergeCell ref="EU50:FB50"/>
    <mergeCell ref="FK50:FR50"/>
    <mergeCell ref="FC50:FJ50"/>
    <mergeCell ref="W50:AD50"/>
    <mergeCell ref="AE50:AL50"/>
    <mergeCell ref="CA50:CH50"/>
    <mergeCell ref="AU50:BB50"/>
    <mergeCell ref="BC50:BJ50"/>
    <mergeCell ref="BK50:BR50"/>
    <mergeCell ref="BS50:BZ50"/>
    <mergeCell ref="CI50:CP50"/>
    <mergeCell ref="AM50:AT50"/>
    <mergeCell ref="EM50:ET50"/>
    <mergeCell ref="CQ50:CX50"/>
    <mergeCell ref="CY50:DF50"/>
    <mergeCell ref="DO50:DV50"/>
    <mergeCell ref="BK52:BR52"/>
    <mergeCell ref="BS52:BZ52"/>
    <mergeCell ref="CA52:CH52"/>
    <mergeCell ref="O52:V52"/>
    <mergeCell ref="W52:AD52"/>
    <mergeCell ref="AE52:AL52"/>
    <mergeCell ref="AM52:AT52"/>
    <mergeCell ref="AU52:BB52"/>
    <mergeCell ref="BC52:BJ52"/>
    <mergeCell ref="IM52:IT52"/>
    <mergeCell ref="GY52:HF52"/>
    <mergeCell ref="HG52:HN52"/>
    <mergeCell ref="HO52:HV52"/>
    <mergeCell ref="HW52:ID52"/>
    <mergeCell ref="IE52:IL52"/>
    <mergeCell ref="FK52:FR52"/>
    <mergeCell ref="FS52:FZ52"/>
    <mergeCell ref="GA52:GH52"/>
    <mergeCell ref="GI52:GP52"/>
    <mergeCell ref="GQ52:GX52"/>
    <mergeCell ref="DW52:ED52"/>
    <mergeCell ref="EE52:EL52"/>
    <mergeCell ref="EM52:ET52"/>
    <mergeCell ref="EU52:FB52"/>
    <mergeCell ref="FC52:FJ52"/>
    <mergeCell ref="CI52:CP52"/>
    <mergeCell ref="CQ52:CX52"/>
    <mergeCell ref="CY52:DF52"/>
    <mergeCell ref="DG52:DN52"/>
    <mergeCell ref="DO52:DV52"/>
    <mergeCell ref="B61:C61"/>
    <mergeCell ref="B21:D21"/>
    <mergeCell ref="B56:E56"/>
    <mergeCell ref="B57:E57"/>
    <mergeCell ref="B58:C58"/>
    <mergeCell ref="C53:H53"/>
    <mergeCell ref="B60:E60"/>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3">
      <formula1>"1,2,3,4,5,6"</formula1>
    </dataValidation>
    <dataValidation type="list" allowBlank="1" showInputMessage="1" showErrorMessage="1" sqref="B53:B54">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25</xdr:row>
                    <xdr:rowOff>57150</xdr:rowOff>
                  </from>
                  <to>
                    <xdr:col>0</xdr:col>
                    <xdr:colOff>1066800</xdr:colOff>
                    <xdr:row>27</xdr:row>
                    <xdr:rowOff>9525</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27</xdr:row>
                    <xdr:rowOff>19050</xdr:rowOff>
                  </from>
                  <to>
                    <xdr:col>0</xdr:col>
                    <xdr:colOff>1066800</xdr:colOff>
                    <xdr:row>28</xdr:row>
                    <xdr:rowOff>133350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28</xdr:row>
                    <xdr:rowOff>133350</xdr:rowOff>
                  </from>
                  <to>
                    <xdr:col>0</xdr:col>
                    <xdr:colOff>1066800</xdr:colOff>
                    <xdr:row>30</xdr:row>
                    <xdr:rowOff>123825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49</xdr:row>
                    <xdr:rowOff>76200</xdr:rowOff>
                  </from>
                  <to>
                    <xdr:col>1</xdr:col>
                    <xdr:colOff>609600</xdr:colOff>
                    <xdr:row>50</xdr:row>
                    <xdr:rowOff>180975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0</xdr:rowOff>
                  </from>
                  <to>
                    <xdr:col>2</xdr:col>
                    <xdr:colOff>581025</xdr:colOff>
                    <xdr:row>12</xdr:row>
                    <xdr:rowOff>47625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38100</xdr:colOff>
                    <xdr:row>11</xdr:row>
                    <xdr:rowOff>19050</xdr:rowOff>
                  </from>
                  <to>
                    <xdr:col>3</xdr:col>
                    <xdr:colOff>542925</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47</xdr:row>
                    <xdr:rowOff>66675</xdr:rowOff>
                  </from>
                  <to>
                    <xdr:col>5</xdr:col>
                    <xdr:colOff>476250</xdr:colOff>
                    <xdr:row>49</xdr:row>
                    <xdr:rowOff>66675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6</xdr:col>
                    <xdr:colOff>85725</xdr:colOff>
                    <xdr:row>47</xdr:row>
                    <xdr:rowOff>104775</xdr:rowOff>
                  </from>
                  <to>
                    <xdr:col>7</xdr:col>
                    <xdr:colOff>247650</xdr:colOff>
                    <xdr:row>49</xdr:row>
                    <xdr:rowOff>9525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438150</xdr:colOff>
                    <xdr:row>49</xdr:row>
                    <xdr:rowOff>66675</xdr:rowOff>
                  </from>
                  <to>
                    <xdr:col>3</xdr:col>
                    <xdr:colOff>76200</xdr:colOff>
                    <xdr:row>50</xdr:row>
                    <xdr:rowOff>190500</xdr:rowOff>
                  </to>
                </anchor>
              </controlPr>
            </control>
          </mc:Choice>
        </mc:AlternateContent>
        <mc:AlternateContent xmlns:mc="http://schemas.openxmlformats.org/markup-compatibility/2006">
          <mc:Choice Requires="x14">
            <control shapeId="15688" r:id="rId17" name="Check Box 1352">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mc:AlternateContent xmlns:mc="http://schemas.openxmlformats.org/markup-compatibility/2006">
          <mc:Choice Requires="x14">
            <control shapeId="15689" r:id="rId18" name="Drop Down 1353">
              <controlPr defaultSize="0" autoLine="0" autoPict="0">
                <anchor moveWithCells="1">
                  <from>
                    <xdr:col>1</xdr:col>
                    <xdr:colOff>9525</xdr:colOff>
                    <xdr:row>2</xdr:row>
                    <xdr:rowOff>0</xdr:rowOff>
                  </from>
                  <to>
                    <xdr:col>4</xdr:col>
                    <xdr:colOff>657225</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25" sqref="E25:F25"/>
    </sheetView>
  </sheetViews>
  <sheetFormatPr defaultColWidth="9.28515625" defaultRowHeight="14.25" x14ac:dyDescent="0.2"/>
  <cols>
    <col min="1" max="1" width="6.5703125" style="83" customWidth="1"/>
    <col min="2" max="5" width="9.28515625" style="83"/>
    <col min="6" max="6" width="5" style="83" customWidth="1"/>
    <col min="7" max="7" width="9.28515625" style="83"/>
    <col min="8" max="8" width="6.28515625" style="83" customWidth="1"/>
    <col min="9" max="9" width="9.28515625" style="83"/>
    <col min="10" max="10" width="6.28515625" style="83" customWidth="1"/>
    <col min="11" max="12" width="10.28515625" style="83" customWidth="1"/>
    <col min="13" max="16384" width="9.28515625" style="83"/>
  </cols>
  <sheetData>
    <row r="1" spans="1:12" ht="21.75" customHeight="1" x14ac:dyDescent="0.2">
      <c r="A1" s="370" t="s">
        <v>25</v>
      </c>
      <c r="B1" s="370"/>
      <c r="C1" s="371">
        <f>'Check Request'!$B$6</f>
        <v>0</v>
      </c>
      <c r="D1" s="372"/>
      <c r="E1" s="371">
        <f>'Check Request'!$D$6</f>
        <v>0</v>
      </c>
      <c r="F1" s="380"/>
      <c r="G1" s="372"/>
      <c r="I1" s="381" t="s">
        <v>32</v>
      </c>
      <c r="J1" s="381"/>
      <c r="K1" s="371">
        <f>'Check Request'!$H$6</f>
        <v>0</v>
      </c>
      <c r="L1" s="372"/>
    </row>
    <row r="2" spans="1:12" x14ac:dyDescent="0.2">
      <c r="C2" s="369"/>
      <c r="D2" s="369"/>
      <c r="E2" s="369"/>
      <c r="F2" s="369"/>
      <c r="G2" s="369"/>
    </row>
    <row r="3" spans="1:12" x14ac:dyDescent="0.2">
      <c r="A3" s="384" t="s">
        <v>131</v>
      </c>
      <c r="B3" s="385"/>
      <c r="C3" s="385"/>
      <c r="D3" s="385"/>
      <c r="E3" s="385"/>
      <c r="F3" s="385"/>
      <c r="G3" s="385"/>
      <c r="H3" s="385"/>
      <c r="I3" s="385"/>
      <c r="J3" s="385"/>
      <c r="K3" s="385"/>
      <c r="L3" s="385"/>
    </row>
    <row r="4" spans="1:12" ht="6.75" customHeight="1" x14ac:dyDescent="0.2"/>
    <row r="5" spans="1:12" x14ac:dyDescent="0.2">
      <c r="B5" s="84"/>
      <c r="C5" s="85"/>
      <c r="D5" s="86"/>
      <c r="E5" s="367" t="s">
        <v>60</v>
      </c>
      <c r="F5" s="368"/>
      <c r="G5" s="367" t="s">
        <v>61</v>
      </c>
      <c r="H5" s="368"/>
      <c r="I5" s="367" t="s">
        <v>62</v>
      </c>
      <c r="J5" s="368"/>
      <c r="K5" s="367" t="s">
        <v>104</v>
      </c>
      <c r="L5" s="368"/>
    </row>
    <row r="6" spans="1:12" ht="30.75" customHeight="1" x14ac:dyDescent="0.2">
      <c r="B6" s="382" t="s">
        <v>105</v>
      </c>
      <c r="C6" s="382"/>
      <c r="D6" s="382"/>
      <c r="E6" s="383"/>
      <c r="F6" s="383"/>
      <c r="G6" s="383"/>
      <c r="H6" s="383"/>
      <c r="I6" s="383"/>
      <c r="J6" s="383"/>
      <c r="K6" s="383"/>
      <c r="L6" s="383"/>
    </row>
    <row r="7" spans="1:12" ht="9.75" customHeight="1" thickBot="1" x14ac:dyDescent="0.25">
      <c r="E7" s="373"/>
      <c r="F7" s="373"/>
    </row>
    <row r="8" spans="1:12" ht="15" thickBot="1" x14ac:dyDescent="0.25">
      <c r="B8" s="374" t="s">
        <v>63</v>
      </c>
      <c r="C8" s="375"/>
      <c r="D8" s="375"/>
      <c r="E8" s="376">
        <f>SUM(E6:L6)</f>
        <v>0</v>
      </c>
      <c r="F8" s="377"/>
    </row>
    <row r="9" spans="1:12" ht="12" customHeight="1" x14ac:dyDescent="0.2"/>
    <row r="10" spans="1:12" ht="44.25" customHeight="1" x14ac:dyDescent="0.2">
      <c r="A10" s="378" t="s">
        <v>190</v>
      </c>
      <c r="B10" s="378"/>
      <c r="C10" s="378"/>
      <c r="D10" s="378"/>
      <c r="E10" s="378"/>
      <c r="F10" s="378"/>
      <c r="G10" s="378"/>
      <c r="H10" s="378"/>
      <c r="I10" s="378"/>
      <c r="J10" s="378"/>
      <c r="K10" s="379"/>
      <c r="L10" s="379"/>
    </row>
    <row r="11" spans="1:12" ht="6" customHeight="1" thickBot="1" x14ac:dyDescent="0.25"/>
    <row r="12" spans="1:12" ht="15" thickBot="1" x14ac:dyDescent="0.25">
      <c r="B12" s="386" t="s">
        <v>65</v>
      </c>
      <c r="C12" s="386"/>
      <c r="D12" s="386"/>
      <c r="E12" s="387"/>
      <c r="F12" s="387"/>
      <c r="H12" s="388" t="s">
        <v>63</v>
      </c>
      <c r="I12" s="389"/>
      <c r="J12" s="389"/>
      <c r="K12" s="390"/>
    </row>
    <row r="13" spans="1:12" ht="29.25" customHeight="1" thickBot="1" x14ac:dyDescent="0.25">
      <c r="B13" s="382" t="s">
        <v>102</v>
      </c>
      <c r="C13" s="382"/>
      <c r="D13" s="382"/>
      <c r="E13" s="391"/>
      <c r="F13" s="391"/>
      <c r="I13" s="392">
        <f>E12*E13</f>
        <v>0</v>
      </c>
      <c r="J13" s="393"/>
    </row>
    <row r="14" spans="1:12" ht="21.75" customHeight="1" thickBot="1" x14ac:dyDescent="0.25">
      <c r="B14" s="87"/>
      <c r="C14" s="88" t="s">
        <v>70</v>
      </c>
      <c r="D14" s="87"/>
      <c r="E14" s="394"/>
      <c r="F14" s="394"/>
      <c r="I14" s="89"/>
      <c r="J14" s="89"/>
    </row>
    <row r="15" spans="1:12" ht="30" customHeight="1" thickBot="1" x14ac:dyDescent="0.25">
      <c r="B15" s="382" t="s">
        <v>71</v>
      </c>
      <c r="C15" s="382"/>
      <c r="D15" s="382"/>
      <c r="E15" s="395"/>
      <c r="F15" s="395"/>
      <c r="H15" s="396" t="s">
        <v>63</v>
      </c>
      <c r="I15" s="397"/>
      <c r="J15" s="397"/>
      <c r="K15" s="398"/>
    </row>
    <row r="16" spans="1:12" ht="15" customHeight="1" thickBot="1" x14ac:dyDescent="0.25">
      <c r="B16" s="87"/>
      <c r="C16" s="87"/>
      <c r="D16" s="87"/>
      <c r="E16" s="399"/>
      <c r="F16" s="399"/>
      <c r="I16" s="400">
        <f>(E15*4)</f>
        <v>0</v>
      </c>
      <c r="J16" s="401"/>
    </row>
    <row r="17" spans="1:12" ht="9.75" customHeight="1" x14ac:dyDescent="0.2"/>
    <row r="18" spans="1:12" ht="27" customHeight="1" x14ac:dyDescent="0.2">
      <c r="A18" s="378" t="s">
        <v>132</v>
      </c>
      <c r="B18" s="379"/>
      <c r="C18" s="379"/>
      <c r="D18" s="379"/>
      <c r="E18" s="379"/>
      <c r="F18" s="379"/>
      <c r="G18" s="379"/>
      <c r="H18" s="379"/>
      <c r="I18" s="379"/>
      <c r="J18" s="379"/>
      <c r="K18" s="379"/>
      <c r="L18" s="379"/>
    </row>
    <row r="19" spans="1:12" ht="7.5" customHeight="1" thickBot="1" x14ac:dyDescent="0.25"/>
    <row r="20" spans="1:12" ht="27.75" customHeight="1" thickBot="1" x14ac:dyDescent="0.25">
      <c r="B20" s="402" t="s">
        <v>106</v>
      </c>
      <c r="C20" s="403"/>
      <c r="D20" s="404"/>
      <c r="E20" s="395"/>
      <c r="F20" s="395"/>
      <c r="H20" s="388" t="s">
        <v>63</v>
      </c>
      <c r="I20" s="405"/>
      <c r="J20" s="405"/>
      <c r="K20" s="406"/>
    </row>
    <row r="21" spans="1:12" ht="15" thickBot="1" x14ac:dyDescent="0.25">
      <c r="E21" s="407"/>
      <c r="F21" s="407"/>
      <c r="I21" s="392">
        <f>E20</f>
        <v>0</v>
      </c>
      <c r="J21" s="393"/>
    </row>
    <row r="22" spans="1:12" ht="7.5" customHeight="1" x14ac:dyDescent="0.2"/>
    <row r="23" spans="1:12" x14ac:dyDescent="0.2">
      <c r="A23" s="384" t="s">
        <v>69</v>
      </c>
      <c r="B23" s="384"/>
      <c r="C23" s="384"/>
      <c r="D23" s="384"/>
      <c r="E23" s="384"/>
      <c r="F23" s="384"/>
      <c r="G23" s="384"/>
      <c r="H23" s="384"/>
      <c r="I23" s="384"/>
      <c r="J23" s="384"/>
      <c r="K23" s="385"/>
      <c r="L23" s="385"/>
    </row>
    <row r="24" spans="1:12" ht="7.5" customHeight="1" x14ac:dyDescent="0.2"/>
    <row r="25" spans="1:12" x14ac:dyDescent="0.2">
      <c r="B25" s="386" t="s">
        <v>64</v>
      </c>
      <c r="C25" s="386"/>
      <c r="D25" s="386"/>
      <c r="E25" s="387"/>
      <c r="F25" s="387"/>
    </row>
    <row r="26" spans="1:12" x14ac:dyDescent="0.2">
      <c r="B26" s="386" t="s">
        <v>64</v>
      </c>
      <c r="C26" s="386"/>
      <c r="D26" s="386"/>
      <c r="E26" s="387"/>
      <c r="F26" s="387"/>
    </row>
    <row r="27" spans="1:12" x14ac:dyDescent="0.2">
      <c r="B27" s="408" t="s">
        <v>73</v>
      </c>
      <c r="C27" s="408"/>
      <c r="D27" s="408"/>
      <c r="E27" s="387"/>
      <c r="F27" s="387"/>
    </row>
    <row r="28" spans="1:12" x14ac:dyDescent="0.2">
      <c r="B28" s="408" t="s">
        <v>73</v>
      </c>
      <c r="C28" s="408"/>
      <c r="D28" s="408"/>
      <c r="E28" s="387"/>
      <c r="F28" s="387"/>
    </row>
    <row r="29" spans="1:12" ht="15" thickBot="1" x14ac:dyDescent="0.25">
      <c r="B29" s="408" t="s">
        <v>73</v>
      </c>
      <c r="C29" s="408"/>
      <c r="D29" s="408"/>
      <c r="E29" s="387"/>
      <c r="F29" s="387"/>
    </row>
    <row r="30" spans="1:12" ht="15" thickBot="1" x14ac:dyDescent="0.25">
      <c r="B30" s="386" t="s">
        <v>66</v>
      </c>
      <c r="C30" s="386"/>
      <c r="D30" s="386"/>
      <c r="E30" s="387"/>
      <c r="F30" s="387"/>
      <c r="H30" s="396" t="s">
        <v>63</v>
      </c>
      <c r="I30" s="409"/>
      <c r="J30" s="409"/>
      <c r="K30" s="410"/>
    </row>
    <row r="31" spans="1:12" ht="15" thickBot="1" x14ac:dyDescent="0.25">
      <c r="B31" s="386" t="s">
        <v>66</v>
      </c>
      <c r="C31" s="386"/>
      <c r="D31" s="386"/>
      <c r="E31" s="387"/>
      <c r="F31" s="387"/>
      <c r="H31" s="90"/>
      <c r="I31" s="400">
        <f>SUM(E25:F36)</f>
        <v>0</v>
      </c>
      <c r="J31" s="401"/>
      <c r="K31" s="90"/>
    </row>
    <row r="32" spans="1:12" x14ac:dyDescent="0.2">
      <c r="B32" s="386" t="s">
        <v>66</v>
      </c>
      <c r="C32" s="386"/>
      <c r="D32" s="386"/>
      <c r="E32" s="387"/>
      <c r="F32" s="387"/>
    </row>
    <row r="33" spans="1:12" x14ac:dyDescent="0.2">
      <c r="B33" s="386" t="s">
        <v>66</v>
      </c>
      <c r="C33" s="386"/>
      <c r="D33" s="386"/>
      <c r="E33" s="387"/>
      <c r="F33" s="387"/>
    </row>
    <row r="34" spans="1:12" x14ac:dyDescent="0.2">
      <c r="B34" s="386" t="s">
        <v>67</v>
      </c>
      <c r="C34" s="386"/>
      <c r="D34" s="386"/>
      <c r="E34" s="387"/>
      <c r="F34" s="387"/>
    </row>
    <row r="35" spans="1:12" x14ac:dyDescent="0.2">
      <c r="B35" s="386" t="s">
        <v>68</v>
      </c>
      <c r="C35" s="386"/>
      <c r="D35" s="386"/>
      <c r="E35" s="387"/>
      <c r="F35" s="387"/>
    </row>
    <row r="36" spans="1:12" x14ac:dyDescent="0.2">
      <c r="B36" s="386" t="s">
        <v>68</v>
      </c>
      <c r="C36" s="386"/>
      <c r="D36" s="386"/>
      <c r="E36" s="387"/>
      <c r="F36" s="387"/>
    </row>
    <row r="37" spans="1:12" ht="12.75" customHeight="1" x14ac:dyDescent="0.2">
      <c r="E37" s="407"/>
      <c r="F37" s="407"/>
    </row>
    <row r="38" spans="1:12" x14ac:dyDescent="0.2">
      <c r="A38" s="384" t="s">
        <v>133</v>
      </c>
      <c r="B38" s="384"/>
      <c r="C38" s="384"/>
      <c r="D38" s="384"/>
      <c r="E38" s="384"/>
      <c r="F38" s="384"/>
      <c r="G38" s="384"/>
      <c r="H38" s="384"/>
      <c r="I38" s="384"/>
      <c r="J38" s="384"/>
      <c r="K38" s="384"/>
      <c r="L38" s="370"/>
    </row>
    <row r="39" spans="1:12" ht="8.25" customHeight="1" x14ac:dyDescent="0.2"/>
    <row r="40" spans="1:12" ht="15" thickBot="1" x14ac:dyDescent="0.25">
      <c r="B40" s="411"/>
      <c r="C40" s="411"/>
      <c r="D40" s="411"/>
      <c r="E40" s="395"/>
      <c r="F40" s="395"/>
    </row>
    <row r="41" spans="1:12" ht="15" thickBot="1" x14ac:dyDescent="0.25">
      <c r="B41" s="411"/>
      <c r="C41" s="411"/>
      <c r="D41" s="411"/>
      <c r="E41" s="395"/>
      <c r="F41" s="395"/>
      <c r="H41" s="396" t="s">
        <v>63</v>
      </c>
      <c r="I41" s="409"/>
      <c r="J41" s="409"/>
      <c r="K41" s="410"/>
    </row>
    <row r="42" spans="1:12" ht="15" thickBot="1" x14ac:dyDescent="0.25">
      <c r="B42" s="411"/>
      <c r="C42" s="411"/>
      <c r="D42" s="411"/>
      <c r="E42" s="395"/>
      <c r="F42" s="395"/>
      <c r="I42" s="400">
        <f>SUM(E40:F43)</f>
        <v>0</v>
      </c>
      <c r="J42" s="401"/>
    </row>
    <row r="43" spans="1:12" x14ac:dyDescent="0.2">
      <c r="B43" s="411"/>
      <c r="C43" s="411"/>
      <c r="D43" s="411"/>
      <c r="E43" s="395"/>
      <c r="F43" s="395"/>
    </row>
    <row r="44" spans="1:12" ht="9" customHeight="1" x14ac:dyDescent="0.2">
      <c r="E44" s="407"/>
      <c r="F44" s="407"/>
    </row>
    <row r="45" spans="1:12" ht="14.25" customHeight="1" x14ac:dyDescent="0.2">
      <c r="A45" s="412" t="s">
        <v>99</v>
      </c>
      <c r="B45" s="412"/>
      <c r="C45" s="412"/>
      <c r="D45" s="412"/>
      <c r="E45" s="412"/>
      <c r="F45" s="412"/>
      <c r="G45" s="412"/>
      <c r="H45" s="413">
        <f>SUM(E8)+SUM(I13)+SUM(I16)+SUM(I21)+SUM(I31)+SUM(I42)</f>
        <v>0</v>
      </c>
      <c r="I45" s="413"/>
      <c r="J45" s="413"/>
      <c r="K45" s="413"/>
    </row>
  </sheetData>
  <sheetProtection password="AA76"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7"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zoomScaleNormal="100" workbookViewId="0">
      <selection activeCell="A30" sqref="A30:K30"/>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9.5703125" style="81" customWidth="1"/>
    <col min="9" max="9" width="8.7109375" style="81" customWidth="1"/>
    <col min="10" max="10" width="8.28515625" style="81" customWidth="1"/>
    <col min="11" max="11" width="4.7109375" style="81" customWidth="1"/>
    <col min="12" max="16384" width="9.28515625" style="81"/>
  </cols>
  <sheetData>
    <row r="1" spans="1:11" s="78" customFormat="1" ht="15" customHeight="1" x14ac:dyDescent="0.2"/>
    <row r="2" spans="1:11" s="78" customFormat="1" ht="24" customHeight="1" x14ac:dyDescent="0.2">
      <c r="A2" s="276" t="s">
        <v>25</v>
      </c>
      <c r="B2" s="276"/>
      <c r="C2" s="432">
        <f>'Check Request'!B6</f>
        <v>0</v>
      </c>
      <c r="D2" s="433"/>
      <c r="E2" s="432">
        <f>'Check Request'!D6</f>
        <v>0</v>
      </c>
      <c r="F2" s="433"/>
      <c r="G2" s="283"/>
      <c r="H2" s="284" t="s">
        <v>130</v>
      </c>
      <c r="I2" s="285" t="str">
        <f>IF('Check Request'!$H$6=0,"",'Check Request'!$H$6)</f>
        <v/>
      </c>
    </row>
    <row r="3" spans="1:11" s="78" customFormat="1" ht="15.75" x14ac:dyDescent="0.2">
      <c r="C3" s="434"/>
      <c r="D3" s="434"/>
      <c r="E3" s="435"/>
      <c r="F3" s="435"/>
      <c r="G3" s="435"/>
      <c r="H3" s="436"/>
      <c r="I3" s="436"/>
      <c r="J3" s="436"/>
      <c r="K3" s="436"/>
    </row>
    <row r="4" spans="1:11" s="246" customFormat="1" ht="8.25" customHeight="1" x14ac:dyDescent="0.2">
      <c r="A4" s="286"/>
      <c r="B4" s="278"/>
      <c r="C4" s="150"/>
      <c r="H4" s="430"/>
      <c r="I4" s="430"/>
      <c r="J4" s="430"/>
      <c r="K4" s="430"/>
    </row>
    <row r="5" spans="1:11" ht="15" customHeight="1" x14ac:dyDescent="0.2">
      <c r="A5" s="429" t="s">
        <v>79</v>
      </c>
      <c r="B5" s="429"/>
      <c r="C5" s="429"/>
      <c r="D5" s="429"/>
      <c r="E5" s="429"/>
      <c r="F5" s="429"/>
      <c r="G5" s="429"/>
      <c r="H5" s="429"/>
      <c r="I5" s="429"/>
      <c r="J5" s="429"/>
      <c r="K5" s="429"/>
    </row>
    <row r="6" spans="1:11" s="246" customFormat="1" ht="8.25" customHeight="1" x14ac:dyDescent="0.2">
      <c r="A6" s="286"/>
      <c r="B6" s="278"/>
      <c r="C6" s="150"/>
      <c r="H6" s="430"/>
      <c r="I6" s="430"/>
      <c r="J6" s="430"/>
      <c r="K6" s="430"/>
    </row>
    <row r="7" spans="1:11" x14ac:dyDescent="0.2">
      <c r="A7" s="287" t="s">
        <v>80</v>
      </c>
      <c r="B7" s="429" t="s">
        <v>154</v>
      </c>
      <c r="C7" s="429"/>
      <c r="D7" s="429"/>
      <c r="E7" s="429"/>
      <c r="F7" s="429"/>
      <c r="G7" s="429"/>
      <c r="H7" s="429"/>
      <c r="I7" s="429"/>
      <c r="J7" s="429"/>
      <c r="K7" s="429"/>
    </row>
    <row r="8" spans="1:11" ht="40.5" customHeight="1" x14ac:dyDescent="0.2">
      <c r="A8" s="287" t="s">
        <v>80</v>
      </c>
      <c r="B8" s="429" t="s">
        <v>155</v>
      </c>
      <c r="C8" s="429"/>
      <c r="D8" s="429"/>
      <c r="E8" s="429"/>
      <c r="F8" s="429"/>
      <c r="G8" s="429"/>
      <c r="H8" s="429"/>
      <c r="I8" s="429"/>
      <c r="J8" s="429"/>
      <c r="K8" s="429"/>
    </row>
    <row r="9" spans="1:11" x14ac:dyDescent="0.2">
      <c r="A9" s="287" t="s">
        <v>80</v>
      </c>
      <c r="B9" s="429" t="s">
        <v>156</v>
      </c>
      <c r="C9" s="429"/>
      <c r="D9" s="429"/>
      <c r="E9" s="429"/>
      <c r="F9" s="429"/>
      <c r="G9" s="429"/>
      <c r="H9" s="429"/>
      <c r="I9" s="429"/>
      <c r="J9" s="429"/>
      <c r="K9" s="429"/>
    </row>
    <row r="10" spans="1:11" ht="27" customHeight="1" x14ac:dyDescent="0.2">
      <c r="A10" s="287" t="s">
        <v>80</v>
      </c>
      <c r="B10" s="429" t="s">
        <v>157</v>
      </c>
      <c r="C10" s="429"/>
      <c r="D10" s="429"/>
      <c r="E10" s="429"/>
      <c r="F10" s="429"/>
      <c r="G10" s="429"/>
      <c r="H10" s="429"/>
      <c r="I10" s="429"/>
      <c r="J10" s="429"/>
      <c r="K10" s="429"/>
    </row>
    <row r="11" spans="1:11" ht="26.25" customHeight="1" x14ac:dyDescent="0.2">
      <c r="A11" s="287" t="s">
        <v>80</v>
      </c>
      <c r="B11" s="429" t="s">
        <v>158</v>
      </c>
      <c r="C11" s="429"/>
      <c r="D11" s="429"/>
      <c r="E11" s="429"/>
      <c r="F11" s="429"/>
      <c r="G11" s="429"/>
      <c r="H11" s="429"/>
      <c r="I11" s="429"/>
      <c r="J11" s="429"/>
      <c r="K11" s="429"/>
    </row>
    <row r="12" spans="1:11" ht="27" customHeight="1" x14ac:dyDescent="0.2">
      <c r="A12" s="287" t="s">
        <v>80</v>
      </c>
      <c r="B12" s="429" t="s">
        <v>159</v>
      </c>
      <c r="C12" s="429"/>
      <c r="D12" s="429"/>
      <c r="E12" s="429"/>
      <c r="F12" s="429"/>
      <c r="G12" s="429"/>
      <c r="H12" s="429"/>
      <c r="I12" s="429"/>
      <c r="J12" s="429"/>
      <c r="K12" s="429"/>
    </row>
    <row r="13" spans="1:11" ht="27.75" customHeight="1" x14ac:dyDescent="0.2">
      <c r="A13" s="287" t="s">
        <v>80</v>
      </c>
      <c r="B13" s="429" t="s">
        <v>160</v>
      </c>
      <c r="C13" s="429"/>
      <c r="D13" s="429"/>
      <c r="E13" s="429"/>
      <c r="F13" s="429"/>
      <c r="G13" s="429"/>
      <c r="H13" s="429"/>
      <c r="I13" s="429"/>
      <c r="J13" s="429"/>
      <c r="K13" s="429"/>
    </row>
    <row r="14" spans="1:11" ht="27.75" customHeight="1" x14ac:dyDescent="0.2">
      <c r="A14" s="287" t="s">
        <v>80</v>
      </c>
      <c r="B14" s="429" t="s">
        <v>161</v>
      </c>
      <c r="C14" s="429"/>
      <c r="D14" s="429"/>
      <c r="E14" s="429"/>
      <c r="F14" s="429"/>
      <c r="G14" s="429"/>
      <c r="H14" s="429"/>
      <c r="I14" s="429"/>
      <c r="J14" s="429"/>
      <c r="K14" s="429"/>
    </row>
    <row r="15" spans="1:11" ht="13.5" thickBot="1" x14ac:dyDescent="0.25">
      <c r="A15" s="431"/>
      <c r="B15" s="431"/>
      <c r="C15" s="431"/>
      <c r="D15" s="431"/>
      <c r="E15" s="431"/>
      <c r="F15" s="431"/>
      <c r="G15" s="288"/>
      <c r="H15" s="288"/>
      <c r="I15" s="288"/>
      <c r="J15" s="288"/>
      <c r="K15" s="288"/>
    </row>
    <row r="16" spans="1:11" ht="22.5" customHeight="1" thickTop="1" x14ac:dyDescent="0.2">
      <c r="B16" s="428" t="s">
        <v>44</v>
      </c>
      <c r="C16" s="428"/>
      <c r="D16" s="428"/>
      <c r="E16" s="428"/>
      <c r="F16" s="428"/>
      <c r="G16" s="428"/>
      <c r="H16" s="428"/>
      <c r="I16" s="428"/>
      <c r="J16" s="428"/>
      <c r="K16" s="428"/>
    </row>
    <row r="17" spans="1:12" s="290" customFormat="1" ht="18.75" customHeight="1" x14ac:dyDescent="0.2">
      <c r="A17" s="289"/>
      <c r="B17" s="427" t="s">
        <v>81</v>
      </c>
      <c r="C17" s="427"/>
      <c r="D17" s="427"/>
      <c r="E17" s="427"/>
      <c r="F17" s="427"/>
      <c r="G17" s="427"/>
      <c r="H17" s="427"/>
      <c r="I17" s="427"/>
      <c r="J17" s="427"/>
    </row>
    <row r="18" spans="1:12" ht="11.25" customHeight="1" x14ac:dyDescent="0.2">
      <c r="A18" s="291"/>
      <c r="B18" s="292"/>
      <c r="C18" s="292"/>
      <c r="D18" s="292"/>
      <c r="E18" s="292"/>
      <c r="F18" s="292"/>
      <c r="G18" s="292"/>
      <c r="H18" s="292"/>
      <c r="I18" s="292"/>
      <c r="J18" s="292"/>
    </row>
    <row r="19" spans="1:12" ht="15" customHeight="1" x14ac:dyDescent="0.2">
      <c r="A19" s="293" t="s">
        <v>43</v>
      </c>
      <c r="B19" s="417"/>
      <c r="C19" s="418"/>
      <c r="D19" s="418"/>
      <c r="E19" s="293" t="s">
        <v>247</v>
      </c>
      <c r="F19" s="419"/>
      <c r="G19" s="420"/>
      <c r="H19" s="293" t="s">
        <v>248</v>
      </c>
      <c r="I19" s="417"/>
      <c r="J19" s="418"/>
      <c r="K19" s="418"/>
      <c r="L19" s="293"/>
    </row>
    <row r="20" spans="1:12" ht="9" customHeight="1" x14ac:dyDescent="0.2">
      <c r="A20" s="293"/>
      <c r="B20" s="294"/>
      <c r="C20" s="295"/>
      <c r="D20" s="295"/>
      <c r="E20" s="296"/>
      <c r="F20" s="294"/>
      <c r="G20" s="295"/>
      <c r="H20" s="296"/>
      <c r="I20" s="294"/>
      <c r="J20" s="295"/>
      <c r="K20" s="295"/>
      <c r="L20" s="293"/>
    </row>
    <row r="21" spans="1:12" ht="15" customHeight="1" x14ac:dyDescent="0.2">
      <c r="A21" s="293" t="s">
        <v>43</v>
      </c>
      <c r="B21" s="417"/>
      <c r="C21" s="418"/>
      <c r="D21" s="418"/>
      <c r="E21" s="293" t="s">
        <v>247</v>
      </c>
      <c r="F21" s="419"/>
      <c r="G21" s="420"/>
      <c r="H21" s="293" t="s">
        <v>248</v>
      </c>
      <c r="I21" s="417"/>
      <c r="J21" s="418"/>
      <c r="K21" s="418"/>
      <c r="L21" s="293"/>
    </row>
    <row r="22" spans="1:12" ht="9" customHeight="1" x14ac:dyDescent="0.2">
      <c r="A22" s="293"/>
      <c r="B22" s="294"/>
      <c r="C22" s="295"/>
      <c r="D22" s="295"/>
      <c r="E22" s="296"/>
      <c r="F22" s="294"/>
      <c r="G22" s="295"/>
      <c r="H22" s="296"/>
      <c r="I22" s="294"/>
      <c r="J22" s="295"/>
      <c r="K22" s="295"/>
      <c r="L22" s="293"/>
    </row>
    <row r="23" spans="1:12" ht="15" customHeight="1" x14ac:dyDescent="0.2">
      <c r="A23" s="293" t="s">
        <v>43</v>
      </c>
      <c r="B23" s="417"/>
      <c r="C23" s="418"/>
      <c r="D23" s="418"/>
      <c r="E23" s="293" t="s">
        <v>247</v>
      </c>
      <c r="F23" s="419"/>
      <c r="G23" s="420"/>
      <c r="H23" s="293" t="s">
        <v>248</v>
      </c>
      <c r="I23" s="417"/>
      <c r="J23" s="418"/>
      <c r="K23" s="418"/>
      <c r="L23" s="293"/>
    </row>
    <row r="25" spans="1:12" x14ac:dyDescent="0.2">
      <c r="A25" s="421" t="s">
        <v>163</v>
      </c>
      <c r="B25" s="421"/>
      <c r="C25" s="421"/>
      <c r="D25" s="421"/>
      <c r="E25" s="421"/>
      <c r="F25" s="421"/>
      <c r="G25" s="421"/>
      <c r="H25" s="421"/>
      <c r="I25" s="421"/>
      <c r="J25" s="421"/>
      <c r="K25" s="421"/>
    </row>
    <row r="26" spans="1:12" ht="20.25" customHeight="1" thickBot="1" x14ac:dyDescent="0.25">
      <c r="A26" s="288"/>
      <c r="B26" s="288"/>
      <c r="C26" s="288"/>
      <c r="D26" s="288"/>
      <c r="E26" s="288"/>
      <c r="F26" s="288"/>
      <c r="G26" s="288"/>
      <c r="H26" s="288"/>
      <c r="I26" s="288"/>
      <c r="J26" s="288"/>
      <c r="K26" s="288"/>
    </row>
    <row r="27" spans="1:12" ht="16.5" customHeight="1" thickTop="1" x14ac:dyDescent="0.2">
      <c r="A27" s="422" t="s">
        <v>82</v>
      </c>
      <c r="B27" s="423"/>
      <c r="C27" s="423"/>
      <c r="D27" s="423"/>
      <c r="E27" s="297"/>
      <c r="F27" s="297"/>
      <c r="G27" s="297"/>
      <c r="H27" s="297"/>
      <c r="I27" s="297"/>
      <c r="J27" s="297"/>
      <c r="K27" s="298"/>
    </row>
    <row r="28" spans="1:12" ht="4.5" customHeight="1" x14ac:dyDescent="0.2">
      <c r="A28" s="299"/>
      <c r="B28" s="300"/>
      <c r="C28" s="300"/>
      <c r="D28" s="300"/>
      <c r="E28" s="300"/>
      <c r="F28" s="300"/>
      <c r="G28" s="300"/>
      <c r="H28" s="300"/>
      <c r="I28" s="300"/>
      <c r="J28" s="300"/>
      <c r="K28" s="301"/>
    </row>
    <row r="29" spans="1:12" s="290" customFormat="1" ht="49.5" customHeight="1" x14ac:dyDescent="0.2">
      <c r="A29" s="424" t="s">
        <v>199</v>
      </c>
      <c r="B29" s="425"/>
      <c r="C29" s="425"/>
      <c r="D29" s="425"/>
      <c r="E29" s="425"/>
      <c r="F29" s="425"/>
      <c r="G29" s="425"/>
      <c r="H29" s="425"/>
      <c r="I29" s="425"/>
      <c r="J29" s="425"/>
      <c r="K29" s="426"/>
    </row>
    <row r="30" spans="1:12" s="290" customFormat="1" ht="83.25" customHeight="1" x14ac:dyDescent="0.2">
      <c r="A30" s="414"/>
      <c r="B30" s="415"/>
      <c r="C30" s="415"/>
      <c r="D30" s="415"/>
      <c r="E30" s="415"/>
      <c r="F30" s="415"/>
      <c r="G30" s="415"/>
      <c r="H30" s="415"/>
      <c r="I30" s="415"/>
      <c r="J30" s="415"/>
      <c r="K30" s="416"/>
    </row>
    <row r="31" spans="1:12" ht="28.5" customHeight="1" x14ac:dyDescent="0.2">
      <c r="A31" s="302" t="s">
        <v>162</v>
      </c>
      <c r="B31" s="300"/>
      <c r="C31" s="300"/>
      <c r="D31" s="300"/>
      <c r="E31" s="300"/>
      <c r="F31" s="300"/>
      <c r="G31" s="300"/>
      <c r="H31" s="300"/>
      <c r="I31" s="300"/>
      <c r="J31" s="300"/>
      <c r="K31" s="301"/>
    </row>
    <row r="32" spans="1:12" ht="33" customHeight="1" x14ac:dyDescent="0.2">
      <c r="A32" s="302" t="s">
        <v>164</v>
      </c>
      <c r="B32" s="300"/>
      <c r="C32" s="300"/>
      <c r="D32" s="300"/>
      <c r="E32" s="300"/>
      <c r="F32" s="300"/>
      <c r="G32" s="300"/>
      <c r="H32" s="300"/>
      <c r="I32" s="300"/>
      <c r="J32" s="300"/>
      <c r="K32" s="301"/>
    </row>
    <row r="33" spans="1:11" x14ac:dyDescent="0.2">
      <c r="A33" s="299"/>
      <c r="B33" s="300"/>
      <c r="C33" s="300"/>
      <c r="D33" s="300"/>
      <c r="E33" s="300"/>
      <c r="F33" s="300"/>
      <c r="G33" s="300"/>
      <c r="H33" s="300"/>
      <c r="I33" s="300"/>
      <c r="J33" s="300"/>
      <c r="K33" s="301"/>
    </row>
    <row r="34" spans="1:11" ht="17.25" customHeight="1" x14ac:dyDescent="0.2">
      <c r="A34" s="303"/>
      <c r="B34" s="304"/>
      <c r="C34" s="304"/>
      <c r="D34" s="304"/>
      <c r="E34" s="304"/>
      <c r="F34" s="304"/>
      <c r="G34" s="304"/>
      <c r="H34" s="304"/>
      <c r="I34" s="304"/>
      <c r="J34" s="304"/>
      <c r="K34" s="305"/>
    </row>
    <row r="35" spans="1:11" ht="33" customHeight="1" x14ac:dyDescent="0.2">
      <c r="A35" s="290"/>
      <c r="B35" s="290"/>
      <c r="C35" s="290"/>
      <c r="D35" s="290"/>
      <c r="E35" s="290"/>
      <c r="F35" s="290"/>
      <c r="G35" s="290"/>
      <c r="H35" s="290"/>
      <c r="I35" s="290"/>
      <c r="J35" s="290"/>
      <c r="K35" s="290"/>
    </row>
  </sheetData>
  <sheetProtection password="AA36" sheet="1" objects="1" scenarios="1" selectLockedCells="1"/>
  <mergeCells count="32">
    <mergeCell ref="H4:K4"/>
    <mergeCell ref="C2:D2"/>
    <mergeCell ref="E2:F2"/>
    <mergeCell ref="C3:D3"/>
    <mergeCell ref="E3:G3"/>
    <mergeCell ref="H3:K3"/>
    <mergeCell ref="B16:K16"/>
    <mergeCell ref="A5:K5"/>
    <mergeCell ref="H6:K6"/>
    <mergeCell ref="B7:K7"/>
    <mergeCell ref="B8:K8"/>
    <mergeCell ref="B9:K9"/>
    <mergeCell ref="B10:K10"/>
    <mergeCell ref="B11:K11"/>
    <mergeCell ref="B12:K12"/>
    <mergeCell ref="B13:K13"/>
    <mergeCell ref="B14:K14"/>
    <mergeCell ref="A15:F15"/>
    <mergeCell ref="B17:J17"/>
    <mergeCell ref="B19:D19"/>
    <mergeCell ref="F19:G19"/>
    <mergeCell ref="I19:K19"/>
    <mergeCell ref="B21:D21"/>
    <mergeCell ref="F21:G21"/>
    <mergeCell ref="I21:K21"/>
    <mergeCell ref="A30:K30"/>
    <mergeCell ref="B23:D23"/>
    <mergeCell ref="F23:G23"/>
    <mergeCell ref="I23:K23"/>
    <mergeCell ref="A25:K25"/>
    <mergeCell ref="A27:D27"/>
    <mergeCell ref="A29:K29"/>
  </mergeCells>
  <conditionalFormatting sqref="C2:F2 B4">
    <cfRule type="cellIs" dxfId="6" priority="2" operator="equal">
      <formula>0</formula>
    </cfRule>
  </conditionalFormatting>
  <conditionalFormatting sqref="B6">
    <cfRule type="cellIs" dxfId="5"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Lt,Regular"&amp;11Self-Declaration of Income&amp;R&amp;G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L25" sqref="L25"/>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8.5703125" style="81" customWidth="1"/>
    <col min="9" max="9" width="8.7109375" style="81" customWidth="1"/>
    <col min="10" max="10" width="8.28515625" style="81" customWidth="1"/>
    <col min="11" max="11" width="15.28515625" style="81" customWidth="1"/>
    <col min="12" max="16384" width="9.28515625" style="81"/>
  </cols>
  <sheetData>
    <row r="1" spans="1:11" s="78" customFormat="1" ht="15" customHeight="1" x14ac:dyDescent="0.2"/>
    <row r="2" spans="1:11" s="78" customFormat="1" ht="24" customHeight="1" x14ac:dyDescent="0.2">
      <c r="A2" s="127" t="s">
        <v>25</v>
      </c>
      <c r="B2" s="127"/>
      <c r="C2" s="432">
        <f>'Check Request'!$B$6</f>
        <v>0</v>
      </c>
      <c r="D2" s="433"/>
      <c r="E2" s="432">
        <f>'Check Request'!$D$6</f>
        <v>0</v>
      </c>
      <c r="F2" s="433"/>
      <c r="G2" s="129"/>
      <c r="H2" s="78" t="s">
        <v>140</v>
      </c>
      <c r="I2" s="158">
        <f>'Check Request'!$H$6</f>
        <v>0</v>
      </c>
    </row>
    <row r="3" spans="1:11" s="78" customFormat="1" ht="14.25" x14ac:dyDescent="0.2">
      <c r="C3" s="440"/>
      <c r="D3" s="440"/>
      <c r="E3" s="440"/>
      <c r="F3" s="440"/>
      <c r="H3" s="441"/>
      <c r="I3" s="441"/>
      <c r="J3" s="441"/>
      <c r="K3" s="441"/>
    </row>
    <row r="4" spans="1:11" s="78" customFormat="1" ht="19.5" customHeight="1" thickBot="1" x14ac:dyDescent="0.25">
      <c r="A4" s="79"/>
      <c r="B4" s="437"/>
      <c r="C4" s="437"/>
      <c r="D4" s="80"/>
      <c r="E4" s="80"/>
      <c r="F4" s="80"/>
      <c r="G4" s="80"/>
      <c r="H4" s="438"/>
      <c r="I4" s="439"/>
      <c r="J4" s="439"/>
      <c r="K4" s="439"/>
    </row>
    <row r="5" spans="1:11" ht="44.25" customHeight="1" thickTop="1" x14ac:dyDescent="0.2">
      <c r="A5" s="128"/>
      <c r="B5" s="128"/>
      <c r="C5" s="128"/>
      <c r="D5" s="128"/>
      <c r="E5" s="128"/>
      <c r="F5" s="128"/>
      <c r="G5" s="128"/>
      <c r="H5" s="128"/>
      <c r="I5" s="128"/>
      <c r="J5" s="128"/>
      <c r="K5" s="128"/>
    </row>
    <row r="6" spans="1:11" ht="30" hidden="1" customHeight="1" x14ac:dyDescent="0.2">
      <c r="A6" s="82"/>
      <c r="B6" s="82"/>
      <c r="C6" s="82"/>
      <c r="D6" s="82"/>
      <c r="E6" s="82"/>
      <c r="F6" s="82"/>
      <c r="G6" s="82"/>
      <c r="H6" s="82"/>
      <c r="I6" s="82"/>
      <c r="J6" s="82"/>
      <c r="K6" s="82"/>
    </row>
    <row r="7" spans="1:11" ht="21.75" customHeight="1" x14ac:dyDescent="0.2">
      <c r="A7" s="443" t="s">
        <v>75</v>
      </c>
      <c r="B7" s="443"/>
      <c r="C7" s="443"/>
      <c r="D7" s="443"/>
      <c r="E7" s="443"/>
      <c r="F7" s="443"/>
      <c r="G7" s="443"/>
      <c r="H7" s="443"/>
      <c r="I7" s="443"/>
      <c r="J7" s="443"/>
      <c r="K7" s="443"/>
    </row>
    <row r="8" spans="1:11" ht="19.5" customHeight="1" x14ac:dyDescent="0.2">
      <c r="A8" s="78"/>
      <c r="B8" s="78"/>
      <c r="C8" s="78"/>
      <c r="D8" s="78"/>
      <c r="E8" s="78"/>
      <c r="F8" s="78"/>
      <c r="G8" s="78"/>
      <c r="H8" s="78"/>
      <c r="I8" s="78"/>
      <c r="J8" s="78"/>
      <c r="K8" s="78"/>
    </row>
    <row r="9" spans="1:11" ht="14.25" x14ac:dyDescent="0.2">
      <c r="A9" s="443" t="s">
        <v>76</v>
      </c>
      <c r="B9" s="443"/>
      <c r="C9" s="443"/>
      <c r="D9" s="443"/>
      <c r="E9" s="443"/>
      <c r="F9" s="443"/>
      <c r="G9" s="443"/>
      <c r="H9" s="443"/>
      <c r="I9" s="443"/>
      <c r="J9" s="443"/>
      <c r="K9" s="443"/>
    </row>
    <row r="10" spans="1:11" ht="19.5" customHeight="1" x14ac:dyDescent="0.2">
      <c r="A10" s="78"/>
      <c r="B10" s="78"/>
      <c r="C10" s="78"/>
      <c r="D10" s="78"/>
      <c r="E10" s="78"/>
      <c r="F10" s="78"/>
      <c r="G10" s="78"/>
      <c r="H10" s="78"/>
      <c r="I10" s="78"/>
      <c r="J10" s="78"/>
      <c r="K10" s="78"/>
    </row>
    <row r="11" spans="1:11" s="131" customFormat="1" ht="14.25" x14ac:dyDescent="0.2">
      <c r="A11" s="444" t="s">
        <v>77</v>
      </c>
      <c r="B11" s="444"/>
      <c r="C11" s="444"/>
      <c r="D11" s="444"/>
      <c r="E11" s="444"/>
      <c r="F11" s="445"/>
      <c r="G11" s="130"/>
      <c r="H11" s="130"/>
      <c r="I11" s="130"/>
      <c r="J11" s="130"/>
      <c r="K11" s="130"/>
    </row>
    <row r="12" spans="1:11" ht="9" customHeight="1" x14ac:dyDescent="0.2">
      <c r="A12" s="442"/>
      <c r="B12" s="443"/>
      <c r="C12" s="443"/>
      <c r="D12" s="443"/>
      <c r="E12" s="443"/>
      <c r="F12" s="443"/>
      <c r="G12" s="443"/>
      <c r="H12" s="443"/>
      <c r="I12" s="443"/>
      <c r="J12" s="443"/>
      <c r="K12" s="443"/>
    </row>
    <row r="13" spans="1:11" ht="23.25" customHeight="1" x14ac:dyDescent="0.2">
      <c r="A13" s="442" t="s">
        <v>147</v>
      </c>
      <c r="B13" s="443"/>
      <c r="C13" s="443"/>
      <c r="D13" s="443"/>
      <c r="E13" s="443"/>
      <c r="F13" s="443"/>
      <c r="G13" s="443"/>
      <c r="H13" s="443"/>
      <c r="I13" s="443"/>
      <c r="J13" s="443"/>
      <c r="K13" s="443"/>
    </row>
    <row r="14" spans="1:11" ht="23.25" customHeight="1" x14ac:dyDescent="0.2">
      <c r="A14" s="126" t="s">
        <v>148</v>
      </c>
      <c r="B14" s="127"/>
      <c r="C14" s="127"/>
      <c r="D14" s="127"/>
      <c r="E14" s="127"/>
      <c r="F14" s="127"/>
      <c r="G14" s="127"/>
      <c r="H14" s="127"/>
      <c r="I14" s="127"/>
      <c r="J14" s="127"/>
      <c r="K14" s="127"/>
    </row>
    <row r="15" spans="1:11" ht="23.25" customHeight="1" x14ac:dyDescent="0.2">
      <c r="A15" s="442" t="s">
        <v>152</v>
      </c>
      <c r="B15" s="443"/>
      <c r="C15" s="443"/>
      <c r="D15" s="443"/>
      <c r="E15" s="443"/>
      <c r="F15" s="443"/>
      <c r="G15" s="443"/>
      <c r="H15" s="443"/>
      <c r="I15" s="443"/>
      <c r="J15" s="443"/>
      <c r="K15" s="443"/>
    </row>
    <row r="16" spans="1:11" ht="24.75" customHeight="1" x14ac:dyDescent="0.2">
      <c r="A16" s="442" t="s">
        <v>153</v>
      </c>
      <c r="B16" s="443"/>
      <c r="C16" s="443"/>
      <c r="D16" s="443"/>
      <c r="E16" s="443"/>
      <c r="F16" s="443"/>
      <c r="G16" s="443"/>
      <c r="H16" s="443"/>
      <c r="I16" s="443"/>
      <c r="J16" s="443"/>
      <c r="K16" s="443"/>
    </row>
    <row r="17" spans="1:11" ht="21" customHeight="1" x14ac:dyDescent="0.2">
      <c r="A17" s="442" t="s">
        <v>150</v>
      </c>
      <c r="B17" s="443"/>
      <c r="C17" s="443"/>
      <c r="D17" s="443"/>
      <c r="E17" s="443"/>
      <c r="F17" s="443"/>
      <c r="G17" s="443"/>
      <c r="H17" s="443"/>
      <c r="I17" s="443"/>
      <c r="J17" s="443"/>
      <c r="K17" s="443"/>
    </row>
    <row r="18" spans="1:11" ht="19.5" customHeight="1" x14ac:dyDescent="0.2">
      <c r="A18" s="442" t="s">
        <v>141</v>
      </c>
      <c r="B18" s="443"/>
      <c r="C18" s="443"/>
      <c r="D18" s="443"/>
      <c r="E18" s="443"/>
      <c r="F18" s="443"/>
      <c r="G18" s="443"/>
      <c r="H18" s="443"/>
      <c r="I18" s="443"/>
      <c r="J18" s="443"/>
      <c r="K18" s="443"/>
    </row>
    <row r="19" spans="1:11" ht="21.75" customHeight="1" x14ac:dyDescent="0.2">
      <c r="A19" s="442" t="s">
        <v>149</v>
      </c>
      <c r="B19" s="443"/>
      <c r="C19" s="443"/>
      <c r="D19" s="443"/>
      <c r="E19" s="443"/>
      <c r="F19" s="443"/>
      <c r="G19" s="443"/>
      <c r="H19" s="443"/>
      <c r="I19" s="443"/>
      <c r="J19" s="443"/>
      <c r="K19" s="443"/>
    </row>
    <row r="20" spans="1:11" ht="24.75" customHeight="1" x14ac:dyDescent="0.2">
      <c r="A20" s="442" t="s">
        <v>78</v>
      </c>
      <c r="B20" s="443"/>
      <c r="C20" s="443"/>
      <c r="D20" s="443"/>
      <c r="E20" s="443"/>
      <c r="F20" s="443"/>
      <c r="G20" s="443"/>
      <c r="H20" s="443"/>
      <c r="I20" s="443"/>
      <c r="J20" s="443"/>
      <c r="K20" s="443"/>
    </row>
    <row r="21" spans="1:11" ht="23.25" customHeight="1" x14ac:dyDescent="0.2">
      <c r="A21" s="442" t="s">
        <v>151</v>
      </c>
      <c r="B21" s="443"/>
      <c r="C21" s="443"/>
      <c r="D21" s="443"/>
      <c r="E21" s="443"/>
      <c r="F21" s="443"/>
      <c r="G21" s="443"/>
      <c r="H21" s="443"/>
      <c r="I21" s="443"/>
      <c r="J21" s="443"/>
      <c r="K21" s="443"/>
    </row>
    <row r="22" spans="1:11" ht="19.5" customHeight="1" x14ac:dyDescent="0.2">
      <c r="A22" s="78"/>
      <c r="B22" s="78"/>
      <c r="C22" s="78"/>
      <c r="D22" s="78"/>
      <c r="E22" s="78"/>
      <c r="F22" s="78"/>
      <c r="G22" s="78"/>
      <c r="H22" s="78"/>
      <c r="I22" s="78"/>
      <c r="J22" s="78"/>
      <c r="K22" s="78"/>
    </row>
    <row r="23" spans="1:11" ht="17.25" customHeight="1" x14ac:dyDescent="0.2">
      <c r="A23" s="447" t="s">
        <v>74</v>
      </c>
      <c r="B23" s="447"/>
      <c r="C23" s="447"/>
      <c r="D23" s="447"/>
      <c r="E23" s="447"/>
      <c r="F23" s="447"/>
      <c r="G23" s="447"/>
      <c r="H23" s="447"/>
      <c r="I23" s="447"/>
      <c r="J23" s="447"/>
      <c r="K23" s="447"/>
    </row>
    <row r="24" spans="1:11" ht="30" customHeight="1" x14ac:dyDescent="0.2">
      <c r="A24" s="446" t="s">
        <v>142</v>
      </c>
      <c r="B24" s="446"/>
      <c r="C24" s="446"/>
      <c r="D24" s="446"/>
      <c r="E24" s="446"/>
      <c r="F24" s="446"/>
      <c r="G24" s="446" t="s">
        <v>143</v>
      </c>
      <c r="H24" s="446"/>
      <c r="I24" s="446"/>
      <c r="J24" s="446"/>
      <c r="K24" s="446"/>
    </row>
    <row r="25" spans="1:11" ht="37.5" customHeight="1" x14ac:dyDescent="0.2">
      <c r="A25" s="446" t="s">
        <v>145</v>
      </c>
      <c r="B25" s="446"/>
      <c r="C25" s="446"/>
      <c r="D25" s="446"/>
      <c r="E25" s="446"/>
      <c r="F25" s="446"/>
      <c r="G25" s="446" t="s">
        <v>144</v>
      </c>
      <c r="H25" s="446"/>
      <c r="I25" s="446"/>
      <c r="J25" s="446"/>
      <c r="K25" s="446"/>
    </row>
    <row r="26" spans="1:11" ht="30.75" customHeight="1" x14ac:dyDescent="0.2">
      <c r="A26" s="446" t="s">
        <v>146</v>
      </c>
      <c r="B26" s="446"/>
      <c r="C26" s="446"/>
      <c r="D26" s="446"/>
      <c r="E26" s="446"/>
      <c r="F26" s="446"/>
      <c r="G26" s="128"/>
      <c r="H26" s="128"/>
      <c r="I26" s="128"/>
      <c r="J26" s="128"/>
      <c r="K26" s="128"/>
    </row>
  </sheetData>
  <sheetProtection password="AA76" sheet="1" objects="1" scenarios="1" selectLockedCells="1"/>
  <mergeCells count="25">
    <mergeCell ref="A26:F26"/>
    <mergeCell ref="A21:K21"/>
    <mergeCell ref="A23:K23"/>
    <mergeCell ref="A24:F24"/>
    <mergeCell ref="G24:K24"/>
    <mergeCell ref="A25:F25"/>
    <mergeCell ref="G25:K25"/>
    <mergeCell ref="A19:K19"/>
    <mergeCell ref="A20:K20"/>
    <mergeCell ref="A18:K18"/>
    <mergeCell ref="A7:K7"/>
    <mergeCell ref="A9:K9"/>
    <mergeCell ref="A11:F11"/>
    <mergeCell ref="A12:K12"/>
    <mergeCell ref="A13:K13"/>
    <mergeCell ref="A15:K15"/>
    <mergeCell ref="A16:K16"/>
    <mergeCell ref="A17:K17"/>
    <mergeCell ref="B4:C4"/>
    <mergeCell ref="H4:K4"/>
    <mergeCell ref="C2:D2"/>
    <mergeCell ref="E2:F2"/>
    <mergeCell ref="C3:D3"/>
    <mergeCell ref="E3:F3"/>
    <mergeCell ref="H3:K3"/>
  </mergeCells>
  <conditionalFormatting sqref="B4:C4 C2:F2">
    <cfRule type="cellIs" dxfId="4"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A30" sqref="A30:E30"/>
    </sheetView>
  </sheetViews>
  <sheetFormatPr defaultRowHeight="12.75" x14ac:dyDescent="0.2"/>
  <cols>
    <col min="1" max="1" width="11.7109375" style="27" customWidth="1"/>
    <col min="2" max="2" width="12" style="27" customWidth="1"/>
    <col min="3" max="3" width="9.7109375" style="27" bestFit="1" customWidth="1"/>
    <col min="4" max="4" width="9.7109375" style="27" customWidth="1"/>
    <col min="5" max="5" width="12.28515625" style="27" customWidth="1"/>
    <col min="6" max="6" width="6.7109375" style="27" customWidth="1"/>
    <col min="7" max="7" width="8.7109375" style="27"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449">
        <f>'Check Request'!$B$6</f>
        <v>0</v>
      </c>
      <c r="C2" s="450"/>
      <c r="D2" s="449">
        <f>'Check Request'!$D$6</f>
        <v>0</v>
      </c>
      <c r="E2" s="450"/>
      <c r="F2" s="7" t="s">
        <v>15</v>
      </c>
      <c r="G2" s="26">
        <f>'Check Request'!$H$6</f>
        <v>0</v>
      </c>
      <c r="J2" s="8">
        <f>'Justification Sheet'!F7</f>
        <v>0</v>
      </c>
    </row>
    <row r="3" spans="1:10" ht="15" x14ac:dyDescent="0.2">
      <c r="A3" s="2"/>
      <c r="B3" s="21"/>
      <c r="C3" s="22"/>
      <c r="D3" s="23"/>
      <c r="E3" s="9"/>
      <c r="F3" s="7"/>
      <c r="G3" s="10"/>
    </row>
    <row r="4" spans="1:10" ht="13.5" customHeight="1" x14ac:dyDescent="0.2">
      <c r="A4" s="11"/>
      <c r="B4" s="11"/>
      <c r="C4" s="11"/>
      <c r="D4" s="11"/>
      <c r="E4" s="11"/>
      <c r="F4" s="12"/>
      <c r="G4" s="12"/>
      <c r="H4" s="13"/>
    </row>
    <row r="5" spans="1:10" ht="32.25" customHeight="1" x14ac:dyDescent="0.2">
      <c r="A5" s="506" t="s">
        <v>134</v>
      </c>
      <c r="B5" s="507"/>
      <c r="C5" s="507"/>
      <c r="D5" s="507"/>
      <c r="E5" s="507"/>
      <c r="F5" s="507"/>
      <c r="G5" s="507"/>
    </row>
    <row r="6" spans="1:10" ht="9" customHeight="1" x14ac:dyDescent="0.2"/>
    <row r="7" spans="1:10" ht="8.25" customHeight="1" x14ac:dyDescent="0.2">
      <c r="A7" s="14"/>
      <c r="B7" s="14"/>
      <c r="C7" s="14"/>
      <c r="D7" s="14"/>
      <c r="E7" s="14"/>
      <c r="F7" s="15"/>
      <c r="G7" s="15"/>
    </row>
    <row r="8" spans="1:10" ht="13.5" customHeight="1" x14ac:dyDescent="0.2">
      <c r="A8" s="513" t="s">
        <v>96</v>
      </c>
      <c r="B8" s="513"/>
      <c r="C8" s="513"/>
      <c r="D8" s="513"/>
      <c r="E8" s="513"/>
      <c r="F8" s="513"/>
      <c r="G8" s="513"/>
    </row>
    <row r="9" spans="1:10" ht="13.5" customHeight="1" x14ac:dyDescent="0.2">
      <c r="A9" s="514" t="s">
        <v>58</v>
      </c>
      <c r="B9" s="515"/>
      <c r="C9" s="515"/>
      <c r="D9" s="515"/>
      <c r="E9" s="516"/>
      <c r="F9" s="517">
        <f>'Check Request'!H11</f>
        <v>0</v>
      </c>
      <c r="G9" s="518"/>
    </row>
    <row r="10" spans="1:10" s="27" customFormat="1" ht="13.5" customHeight="1" x14ac:dyDescent="0.2">
      <c r="A10" s="512" t="s">
        <v>51</v>
      </c>
      <c r="B10" s="512"/>
      <c r="C10" s="512"/>
      <c r="D10" s="512"/>
      <c r="E10" s="512"/>
      <c r="F10" s="529"/>
      <c r="G10" s="529"/>
    </row>
    <row r="11" spans="1:10" ht="15.75" customHeight="1" x14ac:dyDescent="0.2">
      <c r="A11" s="465" t="s">
        <v>135</v>
      </c>
      <c r="B11" s="466"/>
      <c r="C11" s="466"/>
      <c r="D11" s="466"/>
      <c r="E11" s="467"/>
      <c r="F11" s="519"/>
      <c r="G11" s="520"/>
      <c r="H11" s="16"/>
    </row>
    <row r="12" spans="1:10" s="27" customFormat="1" ht="15.75" customHeight="1" x14ac:dyDescent="0.2">
      <c r="A12" s="465" t="s">
        <v>101</v>
      </c>
      <c r="B12" s="521"/>
      <c r="C12" s="521"/>
      <c r="D12" s="521"/>
      <c r="E12" s="522"/>
      <c r="F12" s="454"/>
      <c r="G12" s="468"/>
      <c r="H12" s="16"/>
    </row>
    <row r="13" spans="1:10" s="27" customFormat="1" ht="29.25" customHeight="1" thickBot="1" x14ac:dyDescent="0.25">
      <c r="A13" s="530" t="s">
        <v>136</v>
      </c>
      <c r="B13" s="531"/>
      <c r="C13" s="531"/>
      <c r="D13" s="531"/>
      <c r="E13" s="532"/>
      <c r="F13" s="533"/>
      <c r="G13" s="534"/>
      <c r="H13" s="16"/>
    </row>
    <row r="14" spans="1:10" s="27" customFormat="1" ht="15.75" customHeight="1" x14ac:dyDescent="0.2">
      <c r="A14" s="494" t="s">
        <v>205</v>
      </c>
      <c r="B14" s="495"/>
      <c r="C14" s="495"/>
      <c r="D14" s="495"/>
      <c r="E14" s="496"/>
      <c r="F14" s="510"/>
      <c r="G14" s="535"/>
      <c r="H14" s="16"/>
    </row>
    <row r="15" spans="1:10" s="27" customFormat="1" ht="15.75" customHeight="1" x14ac:dyDescent="0.2">
      <c r="A15" s="465" t="s">
        <v>72</v>
      </c>
      <c r="B15" s="521"/>
      <c r="C15" s="521"/>
      <c r="D15" s="521"/>
      <c r="E15" s="522"/>
      <c r="F15" s="492"/>
      <c r="G15" s="493"/>
      <c r="H15" s="16"/>
    </row>
    <row r="16" spans="1:10" s="27" customFormat="1" ht="15.75" customHeight="1" x14ac:dyDescent="0.2">
      <c r="A16" s="227" t="s">
        <v>202</v>
      </c>
      <c r="B16" s="228"/>
      <c r="C16" s="228"/>
      <c r="D16" s="228"/>
      <c r="E16" s="229"/>
      <c r="F16" s="492"/>
      <c r="G16" s="493"/>
      <c r="H16" s="16"/>
    </row>
    <row r="17" spans="1:8" ht="15.75" customHeight="1" thickBot="1" x14ac:dyDescent="0.25">
      <c r="A17" s="524" t="s">
        <v>137</v>
      </c>
      <c r="B17" s="525"/>
      <c r="C17" s="525"/>
      <c r="D17" s="525"/>
      <c r="E17" s="526"/>
      <c r="F17" s="492"/>
      <c r="G17" s="493"/>
      <c r="H17" s="16"/>
    </row>
    <row r="18" spans="1:8" s="3" customFormat="1" ht="15.75" customHeight="1" x14ac:dyDescent="0.2">
      <c r="A18" s="494" t="s">
        <v>52</v>
      </c>
      <c r="B18" s="495"/>
      <c r="C18" s="495"/>
      <c r="D18" s="495"/>
      <c r="E18" s="496"/>
      <c r="F18" s="492"/>
      <c r="G18" s="493"/>
      <c r="H18" s="17"/>
    </row>
    <row r="19" spans="1:8" s="3" customFormat="1" ht="15.75" customHeight="1" x14ac:dyDescent="0.2">
      <c r="A19" s="465" t="s">
        <v>53</v>
      </c>
      <c r="B19" s="521"/>
      <c r="C19" s="521"/>
      <c r="D19" s="521"/>
      <c r="E19" s="522"/>
      <c r="F19" s="492"/>
      <c r="G19" s="523"/>
      <c r="H19" s="17"/>
    </row>
    <row r="20" spans="1:8" s="3" customFormat="1" ht="15.75" customHeight="1" thickBot="1" x14ac:dyDescent="0.25">
      <c r="A20" s="524" t="s">
        <v>138</v>
      </c>
      <c r="B20" s="527"/>
      <c r="C20" s="527"/>
      <c r="D20" s="527"/>
      <c r="E20" s="528"/>
      <c r="F20" s="504"/>
      <c r="G20" s="505"/>
      <c r="H20" s="17"/>
    </row>
    <row r="21" spans="1:8" s="3" customFormat="1" ht="15.75" customHeight="1" x14ac:dyDescent="0.2">
      <c r="A21" s="494" t="s">
        <v>139</v>
      </c>
      <c r="B21" s="508"/>
      <c r="C21" s="508"/>
      <c r="D21" s="508"/>
      <c r="E21" s="509"/>
      <c r="F21" s="510"/>
      <c r="G21" s="511"/>
      <c r="H21" s="17"/>
    </row>
    <row r="22" spans="1:8" ht="15.75" customHeight="1" x14ac:dyDescent="0.2">
      <c r="A22" s="465" t="s">
        <v>165</v>
      </c>
      <c r="B22" s="466"/>
      <c r="C22" s="466"/>
      <c r="D22" s="466"/>
      <c r="E22" s="467"/>
      <c r="F22" s="492"/>
      <c r="G22" s="493"/>
      <c r="H22" s="16"/>
    </row>
    <row r="23" spans="1:8" s="27" customFormat="1" ht="15.75" customHeight="1" thickBot="1" x14ac:dyDescent="0.25">
      <c r="A23" s="230" t="s">
        <v>195</v>
      </c>
      <c r="B23" s="231"/>
      <c r="C23" s="231"/>
      <c r="D23" s="231"/>
      <c r="E23" s="232"/>
      <c r="F23" s="504"/>
      <c r="G23" s="505"/>
      <c r="H23" s="16"/>
    </row>
    <row r="24" spans="1:8" ht="15.75" customHeight="1" x14ac:dyDescent="0.2">
      <c r="A24" s="494" t="s">
        <v>54</v>
      </c>
      <c r="B24" s="495"/>
      <c r="C24" s="495"/>
      <c r="D24" s="495"/>
      <c r="E24" s="496"/>
      <c r="F24" s="497"/>
      <c r="G24" s="498"/>
      <c r="H24" s="16"/>
    </row>
    <row r="25" spans="1:8" s="3" customFormat="1" ht="28.9" customHeight="1" x14ac:dyDescent="0.2">
      <c r="A25" s="499" t="s">
        <v>103</v>
      </c>
      <c r="B25" s="500"/>
      <c r="C25" s="500"/>
      <c r="D25" s="500"/>
      <c r="E25" s="501"/>
      <c r="F25" s="502">
        <f>SUM('Check Request'!H12)*200</f>
        <v>0</v>
      </c>
      <c r="G25" s="503"/>
      <c r="H25" s="17"/>
    </row>
    <row r="26" spans="1:8" ht="15.75" customHeight="1" x14ac:dyDescent="0.2">
      <c r="A26" s="465" t="s">
        <v>55</v>
      </c>
      <c r="B26" s="466"/>
      <c r="C26" s="466"/>
      <c r="D26" s="466"/>
      <c r="E26" s="467"/>
      <c r="F26" s="454"/>
      <c r="G26" s="468"/>
      <c r="H26" s="16"/>
    </row>
    <row r="27" spans="1:8" s="3" customFormat="1" ht="15.75" customHeight="1" x14ac:dyDescent="0.2">
      <c r="A27" s="465" t="s">
        <v>166</v>
      </c>
      <c r="B27" s="466"/>
      <c r="C27" s="466"/>
      <c r="D27" s="466"/>
      <c r="E27" s="467"/>
      <c r="F27" s="454"/>
      <c r="G27" s="468"/>
      <c r="H27" s="17"/>
    </row>
    <row r="28" spans="1:8" s="3" customFormat="1" ht="15.75" customHeight="1" x14ac:dyDescent="0.2">
      <c r="A28" s="465" t="s">
        <v>56</v>
      </c>
      <c r="B28" s="466"/>
      <c r="C28" s="466"/>
      <c r="D28" s="466"/>
      <c r="E28" s="467"/>
      <c r="F28" s="454"/>
      <c r="G28" s="468"/>
      <c r="H28" s="17"/>
    </row>
    <row r="29" spans="1:8" ht="45.75" customHeight="1" thickBot="1" x14ac:dyDescent="0.25">
      <c r="A29" s="456" t="s">
        <v>167</v>
      </c>
      <c r="B29" s="457"/>
      <c r="C29" s="457"/>
      <c r="D29" s="457"/>
      <c r="E29" s="458"/>
      <c r="F29" s="459"/>
      <c r="G29" s="460"/>
      <c r="H29" s="1"/>
    </row>
    <row r="30" spans="1:8" ht="15.75" customHeight="1" thickBot="1" x14ac:dyDescent="0.25">
      <c r="A30" s="461"/>
      <c r="B30" s="462"/>
      <c r="C30" s="462"/>
      <c r="D30" s="462"/>
      <c r="E30" s="463"/>
      <c r="F30" s="454"/>
      <c r="G30" s="464"/>
      <c r="H30" s="1"/>
    </row>
    <row r="31" spans="1:8" ht="15.75" customHeight="1" thickTop="1" x14ac:dyDescent="0.2">
      <c r="A31" s="451"/>
      <c r="B31" s="452"/>
      <c r="C31" s="452"/>
      <c r="D31" s="452"/>
      <c r="E31" s="453"/>
      <c r="F31" s="454"/>
      <c r="G31" s="455"/>
      <c r="H31" s="471" t="s">
        <v>168</v>
      </c>
    </row>
    <row r="32" spans="1:8" ht="9" customHeight="1" thickBot="1" x14ac:dyDescent="0.25">
      <c r="A32" s="222"/>
      <c r="B32" s="222"/>
      <c r="C32" s="222"/>
      <c r="D32" s="222"/>
      <c r="E32" s="222"/>
      <c r="F32" s="18"/>
      <c r="G32" s="18"/>
      <c r="H32" s="472"/>
    </row>
    <row r="33" spans="1:10" ht="16.5" customHeight="1" thickBot="1" x14ac:dyDescent="0.25">
      <c r="A33" s="222"/>
      <c r="B33" s="222"/>
      <c r="C33" s="473" t="s">
        <v>57</v>
      </c>
      <c r="D33" s="474"/>
      <c r="E33" s="475"/>
      <c r="F33" s="476">
        <f>SUM(F11:G31)</f>
        <v>0</v>
      </c>
      <c r="G33" s="477"/>
      <c r="H33" s="472"/>
      <c r="I33" s="4"/>
      <c r="J33" s="4"/>
    </row>
    <row r="34" spans="1:10" ht="10.5" customHeight="1" x14ac:dyDescent="0.2">
      <c r="A34" s="222"/>
      <c r="B34" s="222"/>
      <c r="C34" s="224"/>
      <c r="D34" s="225"/>
      <c r="E34" s="19"/>
      <c r="F34" s="226"/>
      <c r="G34" s="226"/>
      <c r="H34" s="472"/>
      <c r="I34" s="4"/>
      <c r="J34" s="4"/>
    </row>
    <row r="35" spans="1:10" ht="17.25" customHeight="1" x14ac:dyDescent="0.2">
      <c r="A35" s="478" t="s">
        <v>169</v>
      </c>
      <c r="B35" s="479"/>
      <c r="C35" s="479"/>
      <c r="D35" s="479"/>
      <c r="E35" s="480"/>
      <c r="F35" s="483">
        <f>(F33-F9)</f>
        <v>0</v>
      </c>
      <c r="G35" s="484"/>
      <c r="H35" s="487">
        <f>SUM(F35:G35)</f>
        <v>0</v>
      </c>
      <c r="I35" s="4"/>
      <c r="J35" s="4"/>
    </row>
    <row r="36" spans="1:10" ht="13.5" customHeight="1" thickBot="1" x14ac:dyDescent="0.25">
      <c r="A36" s="481"/>
      <c r="B36" s="481"/>
      <c r="C36" s="481"/>
      <c r="D36" s="481"/>
      <c r="E36" s="482"/>
      <c r="F36" s="485"/>
      <c r="G36" s="486"/>
      <c r="H36" s="488"/>
      <c r="I36" s="4"/>
      <c r="J36" s="4"/>
    </row>
    <row r="37" spans="1:10" ht="45" customHeight="1" thickTop="1" x14ac:dyDescent="0.2">
      <c r="A37" s="489" t="s">
        <v>170</v>
      </c>
      <c r="B37" s="490"/>
      <c r="C37" s="490"/>
      <c r="D37" s="490"/>
      <c r="E37" s="490"/>
      <c r="F37" s="490"/>
      <c r="G37" s="490"/>
    </row>
    <row r="38" spans="1:10" ht="13.5" customHeight="1" x14ac:dyDescent="0.2">
      <c r="A38" s="222"/>
      <c r="B38" s="222"/>
      <c r="C38" s="224"/>
      <c r="D38" s="225"/>
      <c r="E38" s="19"/>
      <c r="F38" s="226"/>
      <c r="G38" s="226"/>
    </row>
    <row r="39" spans="1:10" ht="13.5" customHeight="1" x14ac:dyDescent="0.2">
      <c r="A39" s="469"/>
      <c r="B39" s="470"/>
      <c r="C39" s="470"/>
      <c r="D39" s="470"/>
      <c r="E39" s="470"/>
      <c r="F39" s="491"/>
      <c r="G39" s="491"/>
    </row>
    <row r="40" spans="1:10" ht="13.5" customHeight="1" x14ac:dyDescent="0.2">
      <c r="A40" s="222"/>
      <c r="B40" s="222"/>
      <c r="C40" s="20"/>
      <c r="D40" s="6"/>
      <c r="E40" s="223"/>
      <c r="F40" s="226"/>
      <c r="G40" s="226"/>
    </row>
    <row r="41" spans="1:10" ht="13.5" customHeight="1" x14ac:dyDescent="0.2">
      <c r="A41" s="222"/>
      <c r="B41" s="222"/>
      <c r="C41" s="20"/>
      <c r="D41" s="6"/>
      <c r="E41" s="223"/>
      <c r="F41" s="226"/>
      <c r="G41" s="226"/>
    </row>
    <row r="42" spans="1:10" ht="13.5" customHeight="1" x14ac:dyDescent="0.2">
      <c r="A42" s="222"/>
      <c r="B42" s="222"/>
      <c r="C42" s="20"/>
      <c r="D42" s="6"/>
      <c r="E42" s="223"/>
      <c r="F42" s="226"/>
      <c r="G42" s="226"/>
    </row>
    <row r="43" spans="1:10" ht="13.5" customHeight="1" x14ac:dyDescent="0.2">
      <c r="A43" s="222"/>
      <c r="B43" s="222"/>
      <c r="C43" s="222"/>
      <c r="D43" s="222"/>
      <c r="E43" s="222"/>
      <c r="F43" s="222"/>
      <c r="G43" s="222"/>
    </row>
    <row r="44" spans="1:10" ht="13.5" customHeight="1" x14ac:dyDescent="0.2">
      <c r="A44" s="448"/>
      <c r="B44" s="448"/>
      <c r="C44" s="448"/>
      <c r="D44" s="448"/>
      <c r="E44" s="448"/>
      <c r="F44" s="448"/>
      <c r="G44" s="448"/>
    </row>
    <row r="45" spans="1:10" ht="13.5" customHeight="1" x14ac:dyDescent="0.2">
      <c r="A45" s="222"/>
      <c r="B45" s="222"/>
      <c r="C45" s="222"/>
      <c r="D45" s="222"/>
      <c r="E45" s="222"/>
      <c r="F45" s="222"/>
      <c r="G45" s="222"/>
    </row>
    <row r="46" spans="1:10" ht="13.5" customHeight="1" x14ac:dyDescent="0.2">
      <c r="A46" s="222"/>
      <c r="B46" s="222"/>
      <c r="C46" s="222"/>
      <c r="D46" s="222"/>
      <c r="E46" s="222"/>
      <c r="F46" s="222"/>
      <c r="G46" s="222"/>
    </row>
    <row r="47" spans="1:10" ht="13.5" customHeight="1" x14ac:dyDescent="0.2">
      <c r="A47" s="222"/>
      <c r="B47" s="222"/>
      <c r="C47" s="222"/>
      <c r="D47" s="222"/>
      <c r="E47" s="222"/>
      <c r="F47" s="222"/>
      <c r="G47" s="222"/>
    </row>
    <row r="48" spans="1:10" ht="13.5" customHeight="1" x14ac:dyDescent="0.2">
      <c r="A48" s="222"/>
      <c r="B48" s="222"/>
      <c r="C48" s="222"/>
      <c r="D48" s="222"/>
      <c r="E48" s="222"/>
      <c r="F48" s="222"/>
      <c r="G48" s="222"/>
    </row>
    <row r="49" spans="1:7" ht="13.5" customHeight="1" x14ac:dyDescent="0.2">
      <c r="A49" s="222"/>
      <c r="B49" s="222"/>
      <c r="C49" s="222"/>
      <c r="D49" s="222"/>
      <c r="E49" s="222"/>
      <c r="F49" s="222"/>
      <c r="G49" s="222"/>
    </row>
    <row r="50" spans="1:7" ht="13.5" customHeight="1" x14ac:dyDescent="0.2">
      <c r="A50" s="222"/>
      <c r="B50" s="222"/>
      <c r="C50" s="222"/>
      <c r="D50" s="222"/>
      <c r="E50" s="222"/>
      <c r="F50" s="222"/>
      <c r="G50" s="222"/>
    </row>
    <row r="51" spans="1:7" ht="13.5" customHeight="1" x14ac:dyDescent="0.2">
      <c r="A51" s="222"/>
      <c r="B51" s="222"/>
      <c r="C51" s="222"/>
      <c r="D51" s="222"/>
      <c r="E51" s="222"/>
      <c r="F51" s="222"/>
      <c r="G51" s="222"/>
    </row>
    <row r="52" spans="1:7" ht="13.5" customHeight="1" x14ac:dyDescent="0.2">
      <c r="A52" s="222"/>
      <c r="B52" s="222"/>
      <c r="C52" s="222"/>
      <c r="D52" s="222"/>
      <c r="E52" s="222"/>
      <c r="F52" s="222"/>
      <c r="G52" s="222"/>
    </row>
    <row r="53" spans="1:7" ht="13.5" customHeight="1" x14ac:dyDescent="0.2">
      <c r="A53" s="222"/>
      <c r="B53" s="222"/>
      <c r="C53" s="222"/>
      <c r="D53" s="222"/>
      <c r="E53" s="222"/>
      <c r="F53" s="222"/>
      <c r="G53" s="222"/>
    </row>
    <row r="54" spans="1:7" ht="13.5" customHeight="1" x14ac:dyDescent="0.2">
      <c r="A54" s="222"/>
      <c r="B54" s="222"/>
      <c r="C54" s="222"/>
      <c r="D54" s="222"/>
      <c r="E54" s="222"/>
      <c r="F54" s="222"/>
      <c r="G54" s="222"/>
    </row>
    <row r="55" spans="1:7" ht="13.5" customHeight="1" x14ac:dyDescent="0.2">
      <c r="A55" s="222"/>
      <c r="B55" s="222"/>
      <c r="C55" s="222"/>
      <c r="D55" s="222"/>
      <c r="E55" s="222"/>
      <c r="F55" s="222"/>
      <c r="G55" s="222"/>
    </row>
    <row r="56" spans="1:7" ht="13.5" customHeight="1" x14ac:dyDescent="0.2">
      <c r="A56" s="222"/>
      <c r="B56" s="222"/>
      <c r="C56" s="222"/>
      <c r="D56" s="222"/>
      <c r="E56" s="222"/>
      <c r="F56" s="222"/>
      <c r="G56" s="222"/>
    </row>
    <row r="57" spans="1:7" ht="13.5" customHeight="1" x14ac:dyDescent="0.2">
      <c r="A57" s="222"/>
      <c r="B57" s="222"/>
      <c r="C57" s="222"/>
      <c r="D57" s="222"/>
      <c r="E57" s="222"/>
      <c r="F57" s="222"/>
      <c r="G57" s="222"/>
    </row>
    <row r="58" spans="1:7" ht="13.5" customHeight="1" x14ac:dyDescent="0.2">
      <c r="A58" s="222"/>
      <c r="B58" s="222"/>
      <c r="C58" s="222"/>
      <c r="D58" s="222"/>
      <c r="E58" s="222"/>
      <c r="F58" s="222"/>
      <c r="G58" s="222"/>
    </row>
    <row r="59" spans="1:7" ht="13.5" customHeight="1" x14ac:dyDescent="0.2">
      <c r="A59" s="222"/>
      <c r="B59" s="222"/>
      <c r="C59" s="222"/>
      <c r="D59" s="222"/>
      <c r="E59" s="222"/>
      <c r="F59" s="222"/>
      <c r="G59" s="222"/>
    </row>
    <row r="60" spans="1:7" ht="13.5" customHeight="1" x14ac:dyDescent="0.2">
      <c r="A60" s="222"/>
      <c r="B60" s="222"/>
      <c r="C60" s="222"/>
      <c r="D60" s="222"/>
      <c r="E60" s="222"/>
      <c r="F60" s="222"/>
      <c r="G60" s="222"/>
    </row>
    <row r="61" spans="1:7" ht="13.5" customHeight="1" x14ac:dyDescent="0.2">
      <c r="A61" s="222"/>
      <c r="B61" s="222"/>
      <c r="C61" s="222"/>
      <c r="D61" s="222"/>
      <c r="E61" s="222"/>
      <c r="F61" s="222"/>
      <c r="G61" s="222"/>
    </row>
    <row r="62" spans="1:7" ht="13.5" customHeight="1" x14ac:dyDescent="0.2">
      <c r="A62" s="222"/>
      <c r="B62" s="222"/>
      <c r="C62" s="222"/>
      <c r="D62" s="222"/>
      <c r="E62" s="222"/>
      <c r="F62" s="222"/>
      <c r="G62" s="222"/>
    </row>
    <row r="63" spans="1:7" ht="13.5" customHeight="1" x14ac:dyDescent="0.2">
      <c r="A63" s="222"/>
      <c r="B63" s="222"/>
      <c r="C63" s="222"/>
      <c r="D63" s="222"/>
      <c r="E63" s="222"/>
      <c r="F63" s="222"/>
      <c r="G63" s="222"/>
    </row>
    <row r="64" spans="1:7" ht="13.5" customHeight="1" x14ac:dyDescent="0.2">
      <c r="A64" s="222"/>
      <c r="B64" s="222"/>
      <c r="C64" s="222"/>
      <c r="D64" s="222"/>
      <c r="E64" s="222"/>
      <c r="F64" s="222"/>
      <c r="G64" s="222"/>
    </row>
    <row r="65" spans="1:7" ht="13.5" customHeight="1" x14ac:dyDescent="0.2">
      <c r="A65" s="222"/>
      <c r="B65" s="222"/>
      <c r="C65" s="222"/>
      <c r="D65" s="222"/>
      <c r="E65" s="222"/>
      <c r="F65" s="222"/>
      <c r="G65" s="222"/>
    </row>
    <row r="66" spans="1:7" ht="13.5" customHeight="1" x14ac:dyDescent="0.2">
      <c r="A66" s="5"/>
      <c r="B66" s="5"/>
      <c r="C66" s="5"/>
      <c r="D66" s="5"/>
      <c r="E66" s="5"/>
      <c r="F66" s="5"/>
      <c r="G66" s="5"/>
    </row>
    <row r="67" spans="1:7" ht="13.5" customHeight="1" x14ac:dyDescent="0.2">
      <c r="A67" s="5"/>
      <c r="B67" s="5"/>
      <c r="C67" s="5"/>
      <c r="D67" s="5"/>
      <c r="E67" s="5"/>
      <c r="F67" s="5"/>
      <c r="G67" s="5"/>
    </row>
    <row r="68" spans="1:7" ht="13.5" customHeight="1" x14ac:dyDescent="0.2">
      <c r="A68" s="5"/>
      <c r="B68" s="5"/>
      <c r="C68" s="5"/>
      <c r="D68" s="5"/>
      <c r="E68" s="5"/>
      <c r="F68" s="5"/>
      <c r="G68" s="5"/>
    </row>
    <row r="69" spans="1:7" ht="13.5" customHeight="1" x14ac:dyDescent="0.2">
      <c r="A69" s="5"/>
      <c r="B69" s="5"/>
      <c r="C69" s="5"/>
      <c r="D69" s="5"/>
      <c r="E69" s="5"/>
      <c r="F69" s="5"/>
      <c r="G69" s="5"/>
    </row>
    <row r="70" spans="1:7" ht="13.5" customHeight="1" x14ac:dyDescent="0.2">
      <c r="A70" s="5"/>
      <c r="B70" s="5"/>
      <c r="C70" s="5"/>
      <c r="D70" s="5"/>
      <c r="E70" s="5"/>
      <c r="F70" s="5"/>
      <c r="G70" s="5"/>
    </row>
    <row r="71" spans="1:7" ht="13.5" customHeight="1" x14ac:dyDescent="0.2">
      <c r="A71" s="5"/>
      <c r="B71" s="5"/>
      <c r="C71" s="5"/>
      <c r="D71" s="5"/>
      <c r="E71" s="5"/>
      <c r="F71" s="5"/>
      <c r="G71" s="5"/>
    </row>
    <row r="72" spans="1:7" ht="13.5" customHeight="1" x14ac:dyDescent="0.2">
      <c r="A72" s="5"/>
      <c r="B72" s="5"/>
      <c r="C72" s="5"/>
      <c r="D72" s="5"/>
      <c r="E72" s="5"/>
      <c r="F72" s="5"/>
      <c r="G72" s="5"/>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3" priority="1" operator="equal">
      <formula>0</formula>
    </cfRule>
  </conditionalFormatting>
  <dataValidations count="12">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error="Please enter the Family Composition on the Calculations Sheet." sqref="F14:G14"/>
    <dataValidation type="whole" allowBlank="1" showInputMessage="1" showErrorMessage="1" errorTitle="Maximum Amount" error="THE AMOUNT ENTERED EXCEEDS THE MAXIMUM ALLOWABLE AMOUNT OF $50." sqref="F24:G24">
      <formula1>0</formula1>
      <formula2>50</formula2>
    </dataValidation>
    <dataValidation allowBlank="1" error="Please enter the Family Composition on the Calculations Sheet." sqref="F15:G15 F16:G16"/>
    <dataValidation allowBlank="1" error="Please enter the Family Composition on the Calculations Sheet." sqref="F17:G17"/>
    <dataValidation allowBlank="1" sqref="F20:G20 F23:G23"/>
    <dataValidation allowBlank="1" showInputMessage="1" promptTitle="Warning" prompt="If the item listed increases the Maximum Allowable DCA request amount by more than $25, proof of the item should be included with the file." sqref="F30:G31"/>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showGridLines="0" zoomScale="90" zoomScaleNormal="90" workbookViewId="0">
      <selection activeCell="A22" sqref="A22:H24"/>
    </sheetView>
  </sheetViews>
  <sheetFormatPr defaultRowHeight="12.75" x14ac:dyDescent="0.2"/>
  <cols>
    <col min="1" max="1" width="12.28515625" style="29" customWidth="1"/>
    <col min="2" max="2" width="12.85546875" style="29" customWidth="1"/>
    <col min="3" max="3" width="11.140625" style="29" customWidth="1"/>
    <col min="4" max="4" width="10.85546875" style="29" customWidth="1"/>
    <col min="5" max="5" width="10" style="29" customWidth="1"/>
    <col min="6" max="6" width="12" style="29" customWidth="1"/>
    <col min="7" max="7" width="11.28515625" style="29" customWidth="1"/>
    <col min="8" max="8" width="27.85546875" style="29" customWidth="1"/>
    <col min="9" max="9" width="45" style="29" bestFit="1" customWidth="1"/>
    <col min="10" max="10" width="9.28515625" style="29" customWidth="1"/>
    <col min="11" max="11" width="14" style="29" hidden="1" customWidth="1"/>
    <col min="12" max="16384" width="9.140625" style="29"/>
  </cols>
  <sheetData>
    <row r="1" spans="1:12" ht="23.25" customHeight="1" x14ac:dyDescent="0.2">
      <c r="A1" s="29" t="s">
        <v>25</v>
      </c>
      <c r="B1" s="564">
        <f>'Check Request'!$B$6</f>
        <v>0</v>
      </c>
      <c r="C1" s="564"/>
      <c r="D1" s="564">
        <f>'Check Request'!D6:E6</f>
        <v>0</v>
      </c>
      <c r="E1" s="564"/>
      <c r="F1" s="137" t="s">
        <v>15</v>
      </c>
      <c r="G1" s="135">
        <f>'Check Request'!H6</f>
        <v>0</v>
      </c>
    </row>
    <row r="2" spans="1:12" ht="16.5" customHeight="1" x14ac:dyDescent="0.2">
      <c r="A2" s="29" t="s">
        <v>14</v>
      </c>
      <c r="B2" s="25"/>
      <c r="C2" s="25"/>
      <c r="E2" s="567"/>
      <c r="F2" s="568"/>
      <c r="G2" s="568"/>
      <c r="H2" s="568"/>
      <c r="I2" s="50"/>
      <c r="K2" s="138"/>
    </row>
    <row r="3" spans="1:12" ht="15.75" customHeight="1" x14ac:dyDescent="0.2">
      <c r="A3" s="51" t="s">
        <v>2</v>
      </c>
      <c r="B3" s="569" t="s">
        <v>98</v>
      </c>
      <c r="C3" s="569"/>
      <c r="D3" s="74"/>
      <c r="E3" s="568"/>
      <c r="F3" s="568"/>
      <c r="G3" s="568"/>
      <c r="H3" s="568"/>
      <c r="I3" s="50"/>
      <c r="J3" s="139"/>
      <c r="K3" s="140">
        <f>(D3*12)</f>
        <v>0</v>
      </c>
    </row>
    <row r="4" spans="1:12" ht="4.5" customHeight="1" x14ac:dyDescent="0.2">
      <c r="A4" s="52"/>
      <c r="B4" s="31" t="s">
        <v>20</v>
      </c>
      <c r="C4" s="31"/>
      <c r="D4" s="53"/>
      <c r="E4" s="568"/>
      <c r="F4" s="568"/>
      <c r="G4" s="568"/>
      <c r="H4" s="568"/>
      <c r="I4" s="50"/>
      <c r="J4" s="141"/>
      <c r="K4" s="140"/>
    </row>
    <row r="5" spans="1:12" ht="15" customHeight="1" x14ac:dyDescent="0.2">
      <c r="A5" s="51" t="s">
        <v>3</v>
      </c>
      <c r="B5" s="569" t="s">
        <v>98</v>
      </c>
      <c r="C5" s="569"/>
      <c r="D5" s="75"/>
      <c r="E5" s="568"/>
      <c r="F5" s="568"/>
      <c r="G5" s="568"/>
      <c r="H5" s="568"/>
      <c r="I5" s="50"/>
      <c r="J5" s="141"/>
      <c r="K5" s="140">
        <f>(D5*12)</f>
        <v>0</v>
      </c>
    </row>
    <row r="6" spans="1:12" ht="19.5" customHeight="1" x14ac:dyDescent="0.2">
      <c r="F6" s="54"/>
      <c r="G6" s="32" t="str">
        <f>IF(F7=1,((K3+K5)/AMI!B7),IF(F7=2,(K3+K5)/AMI!C7,IF(F7=3,(K3+K5)/AMI!D7,IF(F7=4,(K3+K5)/AMI!E7,IF(F7=5,((K3+K5)/AMI!F7),IF(F7=6,((K3+K5))/AMI!G7,""))))))</f>
        <v/>
      </c>
      <c r="H6" s="28"/>
      <c r="I6" s="50"/>
      <c r="J6" s="142"/>
    </row>
    <row r="7" spans="1:12" ht="12.75" customHeight="1" x14ac:dyDescent="0.2">
      <c r="A7" s="571" t="s">
        <v>123</v>
      </c>
      <c r="B7" s="571"/>
      <c r="C7" s="571"/>
      <c r="D7" s="571"/>
      <c r="E7" s="572"/>
      <c r="F7" s="156">
        <f>'Check Request'!H12</f>
        <v>0</v>
      </c>
      <c r="G7" s="113" t="str">
        <f>IF(F7=7,((K3+K5)/AMI!H7),IF(F7=8,(K3+K5)/AMI!I7,IF(F7=9,(K3+K5)/AMI!J7,IF(F7=10,(K3+K5)/AMI!K7,""))))</f>
        <v/>
      </c>
      <c r="H7" s="28"/>
      <c r="I7" s="28"/>
      <c r="J7" s="142"/>
    </row>
    <row r="8" spans="1:12" ht="7.5" customHeight="1" x14ac:dyDescent="0.2">
      <c r="A8" s="55"/>
      <c r="B8" s="55"/>
      <c r="C8" s="55"/>
      <c r="D8" s="55"/>
      <c r="E8" s="55"/>
    </row>
    <row r="9" spans="1:12" ht="15" customHeight="1" x14ac:dyDescent="0.2">
      <c r="A9" s="143" t="s">
        <v>4</v>
      </c>
      <c r="D9" s="575" t="s">
        <v>9</v>
      </c>
      <c r="E9" s="575"/>
      <c r="F9" s="575"/>
      <c r="G9" s="575"/>
      <c r="H9" s="575"/>
    </row>
    <row r="10" spans="1:12" ht="7.5" customHeight="1" x14ac:dyDescent="0.2">
      <c r="A10" s="55"/>
      <c r="B10" s="55"/>
      <c r="C10" s="55"/>
      <c r="D10" s="55"/>
      <c r="E10" s="55"/>
    </row>
    <row r="11" spans="1:12" ht="12.75" customHeight="1" x14ac:dyDescent="0.2">
      <c r="A11" s="134" t="s">
        <v>21</v>
      </c>
      <c r="B11" s="245">
        <f>SUM('Household Budget'!F14,'Household Budget'!F17)</f>
        <v>0</v>
      </c>
      <c r="D11" s="570" t="s">
        <v>10</v>
      </c>
      <c r="E11" s="570"/>
      <c r="F11" s="570"/>
      <c r="G11" s="570"/>
      <c r="H11" s="570"/>
    </row>
    <row r="12" spans="1:12" ht="4.5" customHeight="1" x14ac:dyDescent="0.2">
      <c r="A12" s="31"/>
      <c r="B12" s="53"/>
      <c r="C12" s="34"/>
      <c r="D12" s="570"/>
      <c r="E12" s="570"/>
      <c r="F12" s="570"/>
      <c r="G12" s="570"/>
      <c r="H12" s="570"/>
    </row>
    <row r="13" spans="1:12" ht="12.75" customHeight="1" x14ac:dyDescent="0.2">
      <c r="A13" s="134" t="s">
        <v>200</v>
      </c>
      <c r="B13" s="243">
        <f>'Household Budget'!F18</f>
        <v>0</v>
      </c>
      <c r="D13" s="570"/>
      <c r="E13" s="570"/>
      <c r="F13" s="570"/>
      <c r="G13" s="570"/>
      <c r="H13" s="570"/>
    </row>
    <row r="14" spans="1:12" s="34" customFormat="1" ht="4.5" customHeight="1" x14ac:dyDescent="0.2">
      <c r="A14" s="31"/>
      <c r="B14" s="53"/>
      <c r="D14" s="56"/>
      <c r="E14" s="56"/>
      <c r="F14" s="56"/>
      <c r="G14" s="56"/>
      <c r="H14" s="56"/>
    </row>
    <row r="15" spans="1:12" x14ac:dyDescent="0.2">
      <c r="A15" s="134" t="s">
        <v>201</v>
      </c>
      <c r="B15" s="243">
        <f>'Household Budget'!F21</f>
        <v>0</v>
      </c>
      <c r="D15" s="51" t="s">
        <v>23</v>
      </c>
      <c r="E15" s="112" t="e">
        <f>B18/(D3)</f>
        <v>#DIV/0!</v>
      </c>
      <c r="F15" s="136" t="s">
        <v>5</v>
      </c>
      <c r="G15" s="57" t="s">
        <v>6</v>
      </c>
      <c r="H15" s="58" t="e">
        <f>IF(E15 &gt; 40%,"Yes","No")</f>
        <v>#DIV/0!</v>
      </c>
      <c r="K15" s="144">
        <v>0.41</v>
      </c>
      <c r="L15" s="144"/>
    </row>
    <row r="16" spans="1:12" s="34" customFormat="1" ht="4.5" customHeight="1" x14ac:dyDescent="0.2">
      <c r="A16" s="31"/>
      <c r="B16" s="53"/>
      <c r="D16" s="59"/>
      <c r="E16" s="60"/>
      <c r="F16" s="60"/>
      <c r="G16" s="60"/>
      <c r="H16" s="60"/>
    </row>
    <row r="17" spans="1:11" x14ac:dyDescent="0.2">
      <c r="A17" s="134" t="s">
        <v>22</v>
      </c>
      <c r="B17" s="244">
        <f>'Household Budget'!F24</f>
        <v>0</v>
      </c>
      <c r="D17" s="51" t="s">
        <v>24</v>
      </c>
      <c r="E17" s="112" t="e">
        <f>B18/(D5)</f>
        <v>#DIV/0!</v>
      </c>
      <c r="F17" s="136" t="s">
        <v>5</v>
      </c>
      <c r="G17" s="61" t="s">
        <v>7</v>
      </c>
      <c r="H17" s="58" t="e">
        <f>IF(E17 &gt; 50%,"Yes","No")</f>
        <v>#DIV/0!</v>
      </c>
      <c r="K17" s="144">
        <v>0.51</v>
      </c>
    </row>
    <row r="18" spans="1:11" ht="24" x14ac:dyDescent="0.2">
      <c r="A18" s="121" t="s">
        <v>8</v>
      </c>
      <c r="B18" s="111">
        <f>(B11+B13+B15+B17)</f>
        <v>0</v>
      </c>
    </row>
    <row r="19" spans="1:11" ht="25.5" customHeight="1" x14ac:dyDescent="0.2">
      <c r="A19" s="573" t="e">
        <f>IF(E15&gt;=K15,"Because housing costs exceed 40% of income, explain below how the client will sustain housing, otherwise the application will be considered incomplete.")</f>
        <v>#DIV/0!</v>
      </c>
      <c r="B19" s="574"/>
      <c r="C19" s="574"/>
      <c r="D19" s="574"/>
      <c r="E19" s="574"/>
      <c r="F19" s="574"/>
      <c r="G19" s="574"/>
      <c r="H19" s="574"/>
    </row>
    <row r="20" spans="1:11" ht="23.25" customHeight="1" x14ac:dyDescent="0.2">
      <c r="A20" s="565" t="e">
        <f>IF(E17&gt;=K17,"Because housing costs exceed 50% of income, explain below how the client will sustain housing, otherwise the application will be considered incomplete.")</f>
        <v>#DIV/0!</v>
      </c>
      <c r="B20" s="566"/>
      <c r="C20" s="566"/>
      <c r="D20" s="566"/>
      <c r="E20" s="566"/>
      <c r="F20" s="566"/>
      <c r="G20" s="566"/>
      <c r="H20" s="566"/>
    </row>
    <row r="21" spans="1:11" ht="4.5" customHeight="1" x14ac:dyDescent="0.2">
      <c r="A21" s="62"/>
      <c r="B21" s="63"/>
    </row>
    <row r="22" spans="1:11" x14ac:dyDescent="0.2">
      <c r="A22" s="553"/>
      <c r="B22" s="554"/>
      <c r="C22" s="554"/>
      <c r="D22" s="554"/>
      <c r="E22" s="554"/>
      <c r="F22" s="554"/>
      <c r="G22" s="554"/>
      <c r="H22" s="555"/>
      <c r="I22" s="64"/>
    </row>
    <row r="23" spans="1:11" x14ac:dyDescent="0.2">
      <c r="A23" s="556"/>
      <c r="B23" s="557"/>
      <c r="C23" s="557"/>
      <c r="D23" s="557"/>
      <c r="E23" s="557"/>
      <c r="F23" s="557"/>
      <c r="G23" s="557"/>
      <c r="H23" s="558"/>
    </row>
    <row r="24" spans="1:11" ht="27.75" customHeight="1" x14ac:dyDescent="0.2">
      <c r="A24" s="559"/>
      <c r="B24" s="560"/>
      <c r="C24" s="560"/>
      <c r="D24" s="560"/>
      <c r="E24" s="560"/>
      <c r="F24" s="560"/>
      <c r="G24" s="560"/>
      <c r="H24" s="561"/>
    </row>
    <row r="25" spans="1:11" s="143" customFormat="1" ht="33" customHeight="1" x14ac:dyDescent="0.2">
      <c r="A25" s="563" t="s">
        <v>186</v>
      </c>
      <c r="B25" s="563"/>
      <c r="C25" s="563"/>
      <c r="D25" s="563"/>
      <c r="E25" s="563"/>
      <c r="F25" s="563"/>
      <c r="G25" s="563"/>
      <c r="H25" s="563"/>
    </row>
    <row r="26" spans="1:11" ht="14.25" customHeight="1" x14ac:dyDescent="0.2">
      <c r="A26" s="46"/>
      <c r="B26" s="145" t="s">
        <v>43</v>
      </c>
      <c r="C26" s="562"/>
      <c r="D26" s="562"/>
      <c r="E26" s="562"/>
      <c r="F26" s="562"/>
      <c r="G26" s="562"/>
      <c r="H26" s="133"/>
    </row>
    <row r="27" spans="1:11" ht="14.25" customHeight="1" x14ac:dyDescent="0.2">
      <c r="A27" s="133"/>
      <c r="B27" s="145" t="s">
        <v>192</v>
      </c>
      <c r="C27" s="541"/>
      <c r="D27" s="542"/>
      <c r="E27" s="542"/>
      <c r="F27" s="542"/>
      <c r="G27" s="542"/>
      <c r="H27" s="133"/>
    </row>
    <row r="28" spans="1:11" ht="9" customHeight="1" x14ac:dyDescent="0.2">
      <c r="A28" s="65"/>
      <c r="B28" s="65"/>
      <c r="C28" s="65"/>
      <c r="D28" s="65"/>
      <c r="E28" s="65"/>
      <c r="F28" s="65"/>
      <c r="G28" s="65"/>
      <c r="H28" s="65"/>
    </row>
    <row r="29" spans="1:11" ht="14.25" x14ac:dyDescent="0.2">
      <c r="A29" s="157"/>
      <c r="C29" s="552" t="s">
        <v>217</v>
      </c>
      <c r="D29" s="552"/>
      <c r="E29" s="552"/>
      <c r="F29" s="552"/>
      <c r="G29" s="552"/>
    </row>
    <row r="30" spans="1:11" s="25" customFormat="1" ht="6.75" customHeight="1" x14ac:dyDescent="0.2">
      <c r="A30" s="540"/>
      <c r="B30" s="540"/>
      <c r="C30" s="540"/>
      <c r="D30" s="540"/>
      <c r="E30" s="540"/>
      <c r="F30" s="540"/>
      <c r="G30" s="540"/>
      <c r="H30" s="540"/>
      <c r="I30" s="139"/>
    </row>
    <row r="31" spans="1:11" ht="12.75" customHeight="1" x14ac:dyDescent="0.2">
      <c r="A31" s="550" t="s">
        <v>244</v>
      </c>
      <c r="B31" s="551"/>
      <c r="C31" s="551"/>
      <c r="D31" s="545" t="s">
        <v>242</v>
      </c>
      <c r="E31" s="546"/>
      <c r="F31" s="547"/>
      <c r="G31" s="548" t="s">
        <v>240</v>
      </c>
      <c r="H31" s="549"/>
    </row>
    <row r="32" spans="1:11" ht="6" customHeight="1" x14ac:dyDescent="0.2">
      <c r="A32" s="236"/>
      <c r="B32" s="237"/>
      <c r="C32" s="238"/>
      <c r="D32" s="24"/>
      <c r="E32" s="134"/>
      <c r="F32" s="24"/>
      <c r="G32" s="66"/>
    </row>
    <row r="33" spans="1:8" s="54" customFormat="1" ht="12.75" customHeight="1" x14ac:dyDescent="0.2">
      <c r="A33" s="236" t="s">
        <v>72</v>
      </c>
      <c r="B33" s="239"/>
      <c r="C33" s="242">
        <f>'Household Budget'!F15</f>
        <v>0</v>
      </c>
      <c r="D33" s="260"/>
      <c r="E33" s="240"/>
      <c r="F33" s="261"/>
      <c r="G33" s="273">
        <f>SUM(C42-E42)</f>
        <v>0</v>
      </c>
      <c r="H33" s="261"/>
    </row>
    <row r="34" spans="1:8" s="54" customFormat="1" ht="6" customHeight="1" x14ac:dyDescent="0.2">
      <c r="A34" s="236"/>
      <c r="B34" s="237"/>
      <c r="C34" s="241"/>
      <c r="D34" s="221"/>
      <c r="E34" s="241"/>
      <c r="F34" s="221"/>
      <c r="G34" s="270"/>
    </row>
    <row r="35" spans="1:8" s="54" customFormat="1" ht="14.25" customHeight="1" x14ac:dyDescent="0.2">
      <c r="A35" s="236" t="s">
        <v>268</v>
      </c>
      <c r="B35" s="239"/>
      <c r="C35" s="242">
        <f>SUM('Household Budget'!F14,'Household Budget'!F17)</f>
        <v>0</v>
      </c>
      <c r="D35" s="221"/>
      <c r="E35" s="240"/>
      <c r="F35" s="221"/>
      <c r="G35" s="268"/>
    </row>
    <row r="36" spans="1:8" ht="6" hidden="1" customHeight="1" x14ac:dyDescent="0.2">
      <c r="A36" s="236"/>
      <c r="B36" s="236"/>
      <c r="D36" s="54"/>
      <c r="F36" s="54"/>
      <c r="G36" s="25"/>
      <c r="H36" s="54"/>
    </row>
    <row r="37" spans="1:8" ht="6" customHeight="1" x14ac:dyDescent="0.2">
      <c r="A37" s="236"/>
      <c r="B37" s="237"/>
      <c r="C37" s="53"/>
      <c r="D37" s="54"/>
      <c r="E37" s="53"/>
      <c r="F37" s="54"/>
      <c r="G37" s="271"/>
      <c r="H37" s="54"/>
    </row>
    <row r="38" spans="1:8" ht="14.25" customHeight="1" x14ac:dyDescent="0.2">
      <c r="A38" s="543" t="s">
        <v>238</v>
      </c>
      <c r="B38" s="544"/>
      <c r="C38" s="262">
        <f>'Household Budget'!F16</f>
        <v>0</v>
      </c>
      <c r="D38" s="54"/>
      <c r="E38" s="264"/>
      <c r="F38" s="54"/>
      <c r="G38" s="272"/>
      <c r="H38" s="54"/>
    </row>
    <row r="39" spans="1:8" s="25" customFormat="1" ht="4.5" customHeight="1" x14ac:dyDescent="0.2">
      <c r="A39" s="146"/>
      <c r="B39" s="146"/>
      <c r="C39" s="146"/>
      <c r="D39" s="146"/>
      <c r="E39" s="146"/>
      <c r="F39" s="146"/>
      <c r="G39" s="146"/>
      <c r="H39" s="146"/>
    </row>
    <row r="40" spans="1:8" s="25" customFormat="1" ht="14.25" customHeight="1" x14ac:dyDescent="0.2">
      <c r="A40" s="146" t="s">
        <v>239</v>
      </c>
      <c r="B40" s="146"/>
      <c r="C40" s="263">
        <f>SUM('Household Budget'!F18,'Household Budget'!F19,'Household Budget'!F20,'Household Budget'!F21,'Household Budget'!F22,'Household Budget'!F23,'Household Budget'!F24)</f>
        <v>0</v>
      </c>
      <c r="D40" s="146"/>
      <c r="E40" s="264"/>
      <c r="F40" s="146"/>
      <c r="G40" s="267"/>
      <c r="H40" s="146"/>
    </row>
    <row r="41" spans="1:8" s="25" customFormat="1" ht="4.5" customHeight="1" x14ac:dyDescent="0.2">
      <c r="A41" s="146"/>
      <c r="B41" s="146"/>
      <c r="C41" s="146"/>
      <c r="D41" s="146"/>
      <c r="E41" s="146"/>
      <c r="F41" s="146"/>
      <c r="G41" s="146"/>
      <c r="H41" s="146"/>
    </row>
    <row r="42" spans="1:8" s="25" customFormat="1" ht="14.25" customHeight="1" x14ac:dyDescent="0.2">
      <c r="A42" s="146" t="s">
        <v>241</v>
      </c>
      <c r="B42" s="146"/>
      <c r="C42" s="274">
        <f>SUM(C33,C35,C38,C40)</f>
        <v>0</v>
      </c>
      <c r="D42" s="146"/>
      <c r="E42" s="273">
        <f>SUM(E33,E35,E38,E40)</f>
        <v>0</v>
      </c>
      <c r="F42" s="146"/>
      <c r="G42" s="269"/>
      <c r="H42" s="146"/>
    </row>
    <row r="43" spans="1:8" s="25" customFormat="1" ht="8.25" customHeight="1" x14ac:dyDescent="0.2">
      <c r="A43" s="146"/>
      <c r="B43" s="146"/>
      <c r="C43" s="267"/>
      <c r="D43" s="146"/>
      <c r="E43" s="268"/>
      <c r="F43" s="146"/>
      <c r="G43" s="269"/>
      <c r="H43" s="146"/>
    </row>
    <row r="44" spans="1:8" s="25" customFormat="1" ht="21.75" customHeight="1" x14ac:dyDescent="0.2">
      <c r="A44" s="265" t="s">
        <v>219</v>
      </c>
      <c r="B44" s="146"/>
      <c r="C44" s="146"/>
      <c r="D44" s="146"/>
      <c r="E44" s="146"/>
      <c r="F44" s="146"/>
      <c r="G44" s="146"/>
      <c r="H44" s="146"/>
    </row>
    <row r="45" spans="1:8" ht="65.25" customHeight="1" x14ac:dyDescent="0.2">
      <c r="A45" s="540" t="s">
        <v>218</v>
      </c>
      <c r="B45" s="540"/>
      <c r="C45" s="540"/>
      <c r="D45" s="540"/>
      <c r="E45" s="540"/>
      <c r="F45" s="540"/>
      <c r="G45" s="540"/>
      <c r="H45" s="540"/>
    </row>
    <row r="46" spans="1:8" ht="78.75" customHeight="1" x14ac:dyDescent="0.2">
      <c r="A46" s="537"/>
      <c r="B46" s="538"/>
      <c r="C46" s="538"/>
      <c r="D46" s="538"/>
      <c r="E46" s="538"/>
      <c r="F46" s="538"/>
      <c r="G46" s="538"/>
      <c r="H46" s="539"/>
    </row>
    <row r="47" spans="1:8" ht="9" hidden="1" customHeight="1" x14ac:dyDescent="0.2">
      <c r="A47" s="536"/>
      <c r="B47" s="536"/>
      <c r="C47" s="536"/>
      <c r="D47" s="536"/>
      <c r="E47" s="536"/>
      <c r="F47" s="536"/>
      <c r="G47" s="536"/>
      <c r="H47" s="536"/>
    </row>
    <row r="48" spans="1:8" ht="9" hidden="1" customHeight="1" x14ac:dyDescent="0.2">
      <c r="A48" s="536"/>
      <c r="B48" s="536"/>
      <c r="C48" s="536"/>
      <c r="D48" s="536"/>
      <c r="E48" s="536"/>
      <c r="F48" s="536"/>
      <c r="G48" s="536"/>
      <c r="H48" s="536"/>
    </row>
    <row r="49" spans="1:8" hidden="1" x14ac:dyDescent="0.2">
      <c r="A49" s="536"/>
      <c r="B49" s="536"/>
      <c r="C49" s="536"/>
      <c r="D49" s="536"/>
      <c r="E49" s="536"/>
      <c r="F49" s="536"/>
      <c r="G49" s="536"/>
      <c r="H49" s="536"/>
    </row>
    <row r="50" spans="1:8" x14ac:dyDescent="0.2">
      <c r="A50" s="54"/>
      <c r="B50" s="54"/>
      <c r="C50" s="54"/>
      <c r="D50" s="54"/>
      <c r="E50" s="54"/>
      <c r="F50" s="54"/>
      <c r="G50" s="54"/>
      <c r="H50" s="54"/>
    </row>
  </sheetData>
  <sheetProtection password="AA36"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22:H24"/>
    <mergeCell ref="C26:G26"/>
    <mergeCell ref="A25:H25"/>
    <mergeCell ref="B1:C1"/>
    <mergeCell ref="A20:H20"/>
    <mergeCell ref="E2:H5"/>
    <mergeCell ref="D1:E1"/>
    <mergeCell ref="B3:C3"/>
    <mergeCell ref="B5:C5"/>
    <mergeCell ref="D11:H13"/>
    <mergeCell ref="A7:E7"/>
    <mergeCell ref="A19:H19"/>
    <mergeCell ref="D9:H9"/>
    <mergeCell ref="A47:H49"/>
    <mergeCell ref="A46:H46"/>
    <mergeCell ref="A30:H30"/>
    <mergeCell ref="A45:H45"/>
    <mergeCell ref="C27:G27"/>
    <mergeCell ref="A38:B38"/>
    <mergeCell ref="D31:F31"/>
    <mergeCell ref="G31:H31"/>
    <mergeCell ref="A31:C31"/>
    <mergeCell ref="C29:G29"/>
  </mergeCells>
  <phoneticPr fontId="4" type="noConversion"/>
  <conditionalFormatting sqref="B1:E1 G1">
    <cfRule type="cellIs" dxfId="2"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scale="95"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showGridLines="0" view="pageLayout" zoomScaleNormal="100" workbookViewId="0">
      <selection activeCell="C49" sqref="C49"/>
    </sheetView>
  </sheetViews>
  <sheetFormatPr defaultColWidth="9.28515625" defaultRowHeight="14.25" x14ac:dyDescent="0.2"/>
  <cols>
    <col min="1" max="2" width="9.28515625" style="78"/>
    <col min="3" max="3" width="10.28515625" style="78" customWidth="1"/>
    <col min="4" max="4" width="17.140625" style="78" customWidth="1"/>
    <col min="5" max="5" width="8.7109375" style="78" customWidth="1"/>
    <col min="6" max="6" width="8.5703125" style="78" customWidth="1"/>
    <col min="7" max="7" width="8.28515625" style="78" customWidth="1"/>
    <col min="8" max="8" width="9.28515625" style="78"/>
    <col min="9" max="9" width="8" style="78" customWidth="1"/>
    <col min="10" max="10" width="7" style="78" customWidth="1"/>
    <col min="11" max="11" width="4.7109375" style="78" customWidth="1"/>
    <col min="12" max="16384" width="9.28515625" style="78"/>
  </cols>
  <sheetData>
    <row r="1" spans="1:11" ht="7.5" customHeight="1" x14ac:dyDescent="0.2"/>
    <row r="2" spans="1:11" x14ac:dyDescent="0.2">
      <c r="A2" s="585" t="s">
        <v>223</v>
      </c>
      <c r="B2" s="585"/>
      <c r="C2" s="585"/>
      <c r="D2" s="385"/>
      <c r="E2" s="246"/>
      <c r="F2" s="246"/>
      <c r="G2" s="246"/>
      <c r="H2" s="594"/>
      <c r="I2" s="594"/>
    </row>
    <row r="3" spans="1:11" ht="18" customHeight="1" x14ac:dyDescent="0.2">
      <c r="A3" s="251" t="s">
        <v>25</v>
      </c>
      <c r="B3" s="247"/>
      <c r="C3" s="247"/>
      <c r="D3" s="257" t="str">
        <f>IF('Check Request'!B6=0,"",'Check Request'!B6)</f>
        <v/>
      </c>
      <c r="E3" s="248"/>
      <c r="F3" s="257" t="str">
        <f>IF('Check Request'!D6=0,"",'Check Request'!D6)</f>
        <v/>
      </c>
      <c r="G3" s="249"/>
      <c r="H3" s="250" t="s">
        <v>130</v>
      </c>
      <c r="I3" s="249" t="str">
        <f>IF('Check Request'!H6=0,"",'Check Request'!H6)</f>
        <v/>
      </c>
    </row>
    <row r="4" spans="1:11" ht="15" customHeight="1" x14ac:dyDescent="0.2">
      <c r="A4" s="576" t="s">
        <v>83</v>
      </c>
      <c r="B4" s="576"/>
      <c r="C4" s="576"/>
      <c r="D4" s="595" t="str">
        <f>IF('Check Request'!$B$56=0,"",'Check Request'!$B$56)</f>
        <v/>
      </c>
      <c r="E4" s="596"/>
      <c r="F4" s="596"/>
      <c r="G4" s="596"/>
      <c r="H4" s="596"/>
      <c r="I4" s="596"/>
    </row>
    <row r="5" spans="1:11" ht="15" customHeight="1" x14ac:dyDescent="0.2">
      <c r="A5" s="576" t="s">
        <v>187</v>
      </c>
      <c r="B5" s="576"/>
      <c r="C5" s="251"/>
      <c r="D5" s="597" t="str">
        <f>IF('Check Request'!$B$57=0,"",'Check Request'!$B$57)</f>
        <v/>
      </c>
      <c r="E5" s="597"/>
      <c r="F5" s="597"/>
      <c r="G5" s="597"/>
      <c r="H5" s="597"/>
      <c r="I5" s="597"/>
    </row>
    <row r="6" spans="1:11" ht="15" customHeight="1" x14ac:dyDescent="0.2">
      <c r="A6" s="576" t="s">
        <v>188</v>
      </c>
      <c r="B6" s="576"/>
      <c r="C6" s="251"/>
      <c r="D6" s="589" t="str">
        <f>IF('Check Request'!$B$58=0,"",'Check Request'!$B$58)</f>
        <v/>
      </c>
      <c r="E6" s="589"/>
      <c r="F6" s="589"/>
      <c r="G6" s="589"/>
      <c r="H6" s="589"/>
      <c r="I6" s="589"/>
    </row>
    <row r="7" spans="1:11" ht="4.5" customHeight="1" x14ac:dyDescent="0.2">
      <c r="A7" s="277"/>
      <c r="B7" s="277"/>
      <c r="C7" s="251"/>
      <c r="D7" s="258"/>
      <c r="E7" s="258"/>
      <c r="F7" s="258"/>
      <c r="G7" s="258"/>
      <c r="H7" s="258"/>
      <c r="I7" s="258"/>
    </row>
    <row r="8" spans="1:11" ht="18" customHeight="1" x14ac:dyDescent="0.2">
      <c r="A8" s="585" t="s">
        <v>230</v>
      </c>
      <c r="B8" s="586"/>
      <c r="C8" s="586"/>
      <c r="D8" s="586"/>
      <c r="E8" s="385"/>
      <c r="F8" s="385"/>
      <c r="G8" s="385"/>
      <c r="H8" s="385"/>
      <c r="I8" s="385"/>
    </row>
    <row r="9" spans="1:11" ht="17.25" customHeight="1" x14ac:dyDescent="0.2">
      <c r="A9" s="587" t="s">
        <v>224</v>
      </c>
      <c r="B9" s="587"/>
      <c r="C9" s="590"/>
      <c r="D9" s="590"/>
      <c r="E9" s="591"/>
      <c r="F9" s="591"/>
      <c r="G9" s="591"/>
    </row>
    <row r="10" spans="1:11" ht="9" customHeight="1" x14ac:dyDescent="0.2">
      <c r="E10" s="187"/>
      <c r="F10" s="187"/>
      <c r="G10" s="187"/>
    </row>
    <row r="11" spans="1:11" ht="12.75" customHeight="1" x14ac:dyDescent="0.2">
      <c r="A11" s="576" t="s">
        <v>86</v>
      </c>
      <c r="B11" s="576"/>
      <c r="C11" s="576"/>
      <c r="D11" s="576"/>
      <c r="E11" s="591"/>
      <c r="F11" s="591"/>
      <c r="G11" s="591"/>
    </row>
    <row r="12" spans="1:11" ht="9" customHeight="1" x14ac:dyDescent="0.2">
      <c r="E12" s="187"/>
      <c r="F12" s="187"/>
      <c r="G12" s="187"/>
    </row>
    <row r="13" spans="1:11" ht="12.75" customHeight="1" x14ac:dyDescent="0.2">
      <c r="A13" s="576" t="s">
        <v>189</v>
      </c>
      <c r="B13" s="576"/>
      <c r="C13" s="576"/>
      <c r="D13" s="576"/>
      <c r="E13" s="591"/>
      <c r="F13" s="591"/>
      <c r="G13" s="591"/>
    </row>
    <row r="14" spans="1:11" ht="21" customHeight="1" x14ac:dyDescent="0.2">
      <c r="A14" s="587" t="s">
        <v>225</v>
      </c>
      <c r="B14" s="587"/>
      <c r="C14" s="587"/>
      <c r="D14" s="587"/>
      <c r="E14" s="592"/>
      <c r="F14" s="593"/>
      <c r="G14" s="252"/>
      <c r="H14" s="338"/>
      <c r="I14" s="338"/>
      <c r="J14" s="338"/>
      <c r="K14" s="338"/>
    </row>
    <row r="15" spans="1:11" ht="21" customHeight="1" x14ac:dyDescent="0.2">
      <c r="A15" s="587" t="s">
        <v>226</v>
      </c>
      <c r="B15" s="587"/>
      <c r="C15" s="587"/>
      <c r="D15" s="587"/>
      <c r="E15" s="588"/>
      <c r="F15" s="385"/>
      <c r="G15" s="385"/>
      <c r="H15" s="582"/>
      <c r="I15" s="582"/>
      <c r="J15" s="582"/>
      <c r="K15" s="582"/>
    </row>
    <row r="16" spans="1:11" ht="21" customHeight="1" x14ac:dyDescent="0.2">
      <c r="A16" s="580" t="s">
        <v>227</v>
      </c>
      <c r="B16" s="580"/>
      <c r="C16" s="580"/>
      <c r="D16" s="580"/>
      <c r="E16" s="581"/>
      <c r="F16" s="385"/>
      <c r="G16" s="385"/>
      <c r="H16" s="582"/>
      <c r="I16" s="582"/>
      <c r="J16" s="582"/>
      <c r="K16" s="582"/>
    </row>
    <row r="17" spans="1:11" ht="4.5" customHeight="1" x14ac:dyDescent="0.2">
      <c r="A17" s="277"/>
      <c r="B17" s="277"/>
      <c r="C17" s="277"/>
      <c r="D17" s="277"/>
      <c r="E17" s="253"/>
      <c r="F17" s="253"/>
      <c r="G17" s="253"/>
      <c r="H17" s="188"/>
      <c r="I17" s="188"/>
      <c r="J17" s="188"/>
      <c r="K17" s="188"/>
    </row>
    <row r="18" spans="1:11" ht="16.5" customHeight="1" x14ac:dyDescent="0.2">
      <c r="A18" s="576" t="s">
        <v>228</v>
      </c>
      <c r="B18" s="385"/>
      <c r="C18" s="277"/>
      <c r="D18" s="277"/>
      <c r="E18" s="266"/>
      <c r="F18" s="253" t="s">
        <v>229</v>
      </c>
      <c r="G18" s="253"/>
      <c r="H18" s="188"/>
      <c r="I18" s="188"/>
      <c r="J18" s="188"/>
      <c r="K18" s="188"/>
    </row>
    <row r="19" spans="1:11" ht="9" customHeight="1" x14ac:dyDescent="0.2">
      <c r="A19" s="277"/>
      <c r="B19" s="277"/>
      <c r="C19" s="277"/>
      <c r="D19" s="277"/>
      <c r="E19" s="253"/>
      <c r="F19" s="253"/>
      <c r="G19" s="253"/>
      <c r="H19" s="188"/>
      <c r="I19" s="188"/>
      <c r="J19" s="188"/>
      <c r="K19" s="188"/>
    </row>
    <row r="20" spans="1:11" x14ac:dyDescent="0.2">
      <c r="A20" s="576" t="s">
        <v>221</v>
      </c>
      <c r="B20" s="576"/>
      <c r="C20" s="576"/>
      <c r="E20" s="583"/>
      <c r="F20" s="583"/>
      <c r="G20" s="583"/>
      <c r="H20" s="188"/>
      <c r="I20" s="188"/>
      <c r="J20" s="188"/>
      <c r="K20" s="188"/>
    </row>
    <row r="21" spans="1:11" ht="9" customHeight="1" x14ac:dyDescent="0.2">
      <c r="A21" s="421"/>
      <c r="B21" s="421"/>
      <c r="C21" s="421"/>
      <c r="D21" s="584"/>
    </row>
    <row r="22" spans="1:11" x14ac:dyDescent="0.2">
      <c r="A22" s="277" t="s">
        <v>222</v>
      </c>
      <c r="B22" s="279"/>
      <c r="C22" s="279"/>
      <c r="D22" s="280"/>
      <c r="E22" s="583"/>
      <c r="F22" s="583"/>
      <c r="G22" s="583"/>
    </row>
    <row r="23" spans="1:11" ht="3.75" customHeight="1" x14ac:dyDescent="0.2"/>
    <row r="24" spans="1:11" ht="6" customHeight="1" x14ac:dyDescent="0.2"/>
    <row r="25" spans="1:11" x14ac:dyDescent="0.2">
      <c r="A25" s="585" t="s">
        <v>265</v>
      </c>
      <c r="B25" s="586"/>
      <c r="C25" s="586"/>
      <c r="D25" s="586"/>
      <c r="E25" s="385"/>
      <c r="F25" s="385"/>
      <c r="G25" s="385"/>
      <c r="H25" s="385"/>
      <c r="I25" s="385"/>
    </row>
    <row r="26" spans="1:11" ht="10.5" customHeight="1" x14ac:dyDescent="0.2">
      <c r="A26" s="277"/>
      <c r="B26" s="277"/>
      <c r="C26" s="277"/>
      <c r="D26" s="246"/>
      <c r="E26" s="246"/>
      <c r="F26" s="246"/>
      <c r="G26" s="246"/>
    </row>
    <row r="27" spans="1:11" ht="8.25" customHeight="1" x14ac:dyDescent="0.2"/>
    <row r="28" spans="1:11" x14ac:dyDescent="0.2">
      <c r="A28" s="576"/>
      <c r="B28" s="576"/>
      <c r="C28" s="576"/>
      <c r="D28" s="246"/>
      <c r="E28" s="246"/>
      <c r="F28" s="246"/>
      <c r="G28" s="246"/>
      <c r="H28" s="246"/>
      <c r="I28" s="246"/>
    </row>
    <row r="29" spans="1:11" ht="4.5" customHeight="1" x14ac:dyDescent="0.2">
      <c r="D29" s="246"/>
      <c r="E29" s="246"/>
      <c r="F29" s="246"/>
      <c r="G29" s="246"/>
      <c r="H29" s="246"/>
      <c r="I29" s="246"/>
    </row>
    <row r="30" spans="1:11" x14ac:dyDescent="0.2">
      <c r="A30" s="576"/>
      <c r="B30" s="576"/>
      <c r="C30" s="576"/>
      <c r="D30" s="246"/>
      <c r="E30" s="246"/>
      <c r="F30" s="246"/>
      <c r="G30" s="246"/>
      <c r="H30" s="246"/>
      <c r="I30" s="246"/>
    </row>
    <row r="31" spans="1:11" ht="4.5" customHeight="1" x14ac:dyDescent="0.2">
      <c r="D31" s="246"/>
      <c r="E31" s="246"/>
      <c r="F31" s="246"/>
      <c r="G31" s="246"/>
      <c r="H31" s="246"/>
      <c r="I31" s="246"/>
    </row>
    <row r="32" spans="1:11" x14ac:dyDescent="0.2">
      <c r="A32" s="576"/>
      <c r="B32" s="576"/>
      <c r="C32" s="576"/>
      <c r="D32" s="246"/>
      <c r="E32" s="246"/>
      <c r="F32" s="246"/>
      <c r="G32" s="246"/>
      <c r="H32" s="246"/>
      <c r="I32" s="246"/>
    </row>
    <row r="33" spans="1:11" ht="4.5" customHeight="1" x14ac:dyDescent="0.2">
      <c r="D33" s="246"/>
      <c r="E33" s="246"/>
      <c r="F33" s="246"/>
      <c r="G33" s="246"/>
      <c r="H33" s="246"/>
      <c r="I33" s="246"/>
    </row>
    <row r="34" spans="1:11" x14ac:dyDescent="0.2">
      <c r="A34" s="576"/>
      <c r="B34" s="576"/>
      <c r="C34" s="576"/>
      <c r="D34" s="77"/>
      <c r="E34" s="246"/>
      <c r="F34" s="246"/>
      <c r="G34" s="246"/>
      <c r="H34" s="246"/>
      <c r="I34" s="246"/>
    </row>
    <row r="35" spans="1:11" x14ac:dyDescent="0.2">
      <c r="D35" s="246"/>
      <c r="E35" s="246"/>
      <c r="F35" s="246"/>
      <c r="G35" s="246"/>
      <c r="H35" s="246"/>
      <c r="I35" s="246"/>
    </row>
    <row r="38" spans="1:11" ht="10.5" customHeight="1" x14ac:dyDescent="0.2"/>
    <row r="39" spans="1:11" ht="10.5" customHeight="1" x14ac:dyDescent="0.2"/>
    <row r="40" spans="1:11" ht="51.75" customHeight="1" x14ac:dyDescent="0.2"/>
    <row r="41" spans="1:11" ht="21" customHeight="1" x14ac:dyDescent="0.2">
      <c r="A41" s="576" t="s">
        <v>85</v>
      </c>
      <c r="B41" s="576"/>
      <c r="C41" s="576"/>
      <c r="D41" s="577"/>
      <c r="E41" s="418"/>
      <c r="F41" s="418"/>
      <c r="G41" s="418"/>
      <c r="H41" s="418"/>
      <c r="I41" s="418"/>
      <c r="J41" s="256"/>
      <c r="K41" s="256"/>
    </row>
    <row r="42" spans="1:11" ht="18.75" customHeight="1" x14ac:dyDescent="0.2">
      <c r="A42" s="576" t="s">
        <v>88</v>
      </c>
      <c r="B42" s="576"/>
      <c r="C42" s="576"/>
      <c r="D42" s="578"/>
      <c r="E42" s="579"/>
      <c r="F42" s="579"/>
      <c r="G42" s="579"/>
      <c r="H42" s="579"/>
      <c r="I42" s="579"/>
      <c r="J42" s="256"/>
      <c r="K42" s="256"/>
    </row>
    <row r="43" spans="1:11" ht="18.75" customHeight="1" x14ac:dyDescent="0.2">
      <c r="A43" s="576" t="s">
        <v>89</v>
      </c>
      <c r="B43" s="576"/>
      <c r="C43" s="576"/>
      <c r="D43" s="578"/>
      <c r="E43" s="579"/>
      <c r="F43" s="579"/>
      <c r="G43" s="579"/>
    </row>
    <row r="44" spans="1:11" ht="18.75" customHeight="1" x14ac:dyDescent="0.2">
      <c r="A44" s="576" t="s">
        <v>90</v>
      </c>
      <c r="B44" s="576"/>
      <c r="C44" s="576"/>
      <c r="D44" s="578"/>
      <c r="E44" s="579"/>
      <c r="F44" s="579"/>
      <c r="G44" s="579"/>
    </row>
    <row r="45" spans="1:11" ht="19.5" customHeight="1" x14ac:dyDescent="0.2">
      <c r="A45" s="277" t="s">
        <v>92</v>
      </c>
      <c r="B45" s="277"/>
      <c r="C45" s="277"/>
      <c r="D45" s="578"/>
      <c r="E45" s="579"/>
      <c r="F45" s="579"/>
      <c r="G45" s="579"/>
    </row>
    <row r="46" spans="1:11" ht="22.5" customHeight="1" x14ac:dyDescent="0.2">
      <c r="A46" s="576" t="s">
        <v>87</v>
      </c>
      <c r="B46" s="576"/>
      <c r="C46" s="576"/>
      <c r="D46" s="235"/>
      <c r="E46" s="235"/>
      <c r="F46" s="235"/>
      <c r="G46" s="254" t="s">
        <v>84</v>
      </c>
      <c r="H46" s="235"/>
      <c r="I46" s="235"/>
    </row>
    <row r="47" spans="1:11" ht="22.5" customHeight="1" x14ac:dyDescent="0.2">
      <c r="A47" s="576" t="s">
        <v>266</v>
      </c>
      <c r="B47" s="576"/>
      <c r="C47" s="576"/>
      <c r="D47" s="235"/>
      <c r="E47" s="235"/>
      <c r="F47" s="235"/>
      <c r="G47" s="254" t="s">
        <v>84</v>
      </c>
      <c r="H47" s="235"/>
      <c r="I47" s="235"/>
    </row>
    <row r="48" spans="1:11" ht="22.5" customHeight="1" x14ac:dyDescent="0.2">
      <c r="A48" s="576" t="s">
        <v>267</v>
      </c>
      <c r="B48" s="576"/>
      <c r="C48" s="576"/>
      <c r="D48" s="235"/>
      <c r="E48" s="235"/>
      <c r="F48" s="235"/>
      <c r="G48" s="254" t="s">
        <v>84</v>
      </c>
      <c r="H48" s="235"/>
      <c r="I48" s="235"/>
    </row>
  </sheetData>
  <sheetProtection password="AA36" sheet="1" objects="1" scenarios="1" selectLockedCells="1"/>
  <mergeCells count="46">
    <mergeCell ref="A2:D2"/>
    <mergeCell ref="H2:I2"/>
    <mergeCell ref="A4:C4"/>
    <mergeCell ref="D4:I4"/>
    <mergeCell ref="A5:B5"/>
    <mergeCell ref="D5:I5"/>
    <mergeCell ref="A15:D15"/>
    <mergeCell ref="E15:G15"/>
    <mergeCell ref="H15:K15"/>
    <mergeCell ref="A6:B6"/>
    <mergeCell ref="D6:I6"/>
    <mergeCell ref="A8:I8"/>
    <mergeCell ref="A9:D9"/>
    <mergeCell ref="E9:G9"/>
    <mergeCell ref="A11:D11"/>
    <mergeCell ref="E11:G11"/>
    <mergeCell ref="A13:D13"/>
    <mergeCell ref="E13:G13"/>
    <mergeCell ref="A14:D14"/>
    <mergeCell ref="E14:F14"/>
    <mergeCell ref="H14:K14"/>
    <mergeCell ref="A32:C32"/>
    <mergeCell ref="A16:D16"/>
    <mergeCell ref="E16:G16"/>
    <mergeCell ref="H16:K16"/>
    <mergeCell ref="A18:B18"/>
    <mergeCell ref="A20:C20"/>
    <mergeCell ref="E20:G20"/>
    <mergeCell ref="A21:D21"/>
    <mergeCell ref="E22:G22"/>
    <mergeCell ref="A25:I25"/>
    <mergeCell ref="A28:C28"/>
    <mergeCell ref="A30:C30"/>
    <mergeCell ref="A48:C48"/>
    <mergeCell ref="A34:C34"/>
    <mergeCell ref="A41:C41"/>
    <mergeCell ref="D41:I41"/>
    <mergeCell ref="A42:C42"/>
    <mergeCell ref="D42:I42"/>
    <mergeCell ref="A43:C43"/>
    <mergeCell ref="D43:G43"/>
    <mergeCell ref="A44:C44"/>
    <mergeCell ref="D44:G44"/>
    <mergeCell ref="D45:G45"/>
    <mergeCell ref="A46:C46"/>
    <mergeCell ref="A47:C47"/>
  </mergeCells>
  <conditionalFormatting sqref="H2:I2 H3">
    <cfRule type="cellIs" dxfId="1" priority="1" operator="equal">
      <formula>0</formula>
    </cfRule>
  </conditionalFormatting>
  <printOptions horizontalCentered="1"/>
  <pageMargins left="0" right="0" top="0.5" bottom="0" header="0.25" footer="0"/>
  <pageSetup orientation="portrait" horizontalDpi="4294967294" verticalDpi="4294967294" r:id="rId1"/>
  <headerFooter>
    <oddHeader>&amp;C&amp;"HelveticaNeueLT Pro 45 Lt,Regular"&amp;11Rental Assistance Agreement&amp;R&amp;G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Rental Assistance Agreement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2018-06-08T15:22:18Z</cp:lastPrinted>
  <dcterms:created xsi:type="dcterms:W3CDTF">2008-07-17T21:17:20Z</dcterms:created>
  <dcterms:modified xsi:type="dcterms:W3CDTF">2018-06-08T15:33:58Z</dcterms:modified>
</cp:coreProperties>
</file>