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710" yWindow="165" windowWidth="10830" windowHeight="10515" tabRatio="889"/>
  </bookViews>
  <sheets>
    <sheet name="Checklist &amp; Staff Certification" sheetId="19" r:id="rId1"/>
    <sheet name="Additional Req" sheetId="24" r:id="rId2"/>
    <sheet name="Check Request" sheetId="3" r:id="rId3"/>
    <sheet name="Income Calculations Sheet" sheetId="22" r:id="rId4"/>
    <sheet name="Self Declaration of Income" sheetId="9" r:id="rId5"/>
    <sheet name="Employer Verification of Income" sheetId="21" r:id="rId6"/>
    <sheet name="Justification Sheet" sheetId="4" r:id="rId7"/>
    <sheet name="Household Budget" sheetId="7" r:id="rId8"/>
    <sheet name="Verification of Housing" sheetId="10" r:id="rId9"/>
    <sheet name="Unit Checklist" sheetId="18" r:id="rId10"/>
    <sheet name="Client Signature Form" sheetId="5" r:id="rId11"/>
    <sheet name="AMI" sheetId="15" r:id="rId12"/>
  </sheets>
  <definedNames>
    <definedName name="_NUm2" localSheetId="0">#REF!</definedName>
    <definedName name="_NUm2" localSheetId="5">#REF!</definedName>
    <definedName name="_NUm2" localSheetId="3">#REF!</definedName>
    <definedName name="_NUm2" localSheetId="9">#REF!</definedName>
    <definedName name="_NUm2">#REF!</definedName>
    <definedName name="Choice" localSheetId="0">#REF!</definedName>
    <definedName name="Choice" localSheetId="5">#REF!</definedName>
    <definedName name="Choice" localSheetId="3">#REF!</definedName>
    <definedName name="Choice" localSheetId="9">#REF!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#REF!</definedName>
    <definedName name="DT" localSheetId="0">#REF!</definedName>
    <definedName name="DT" localSheetId="5">#REF!</definedName>
    <definedName name="DT" localSheetId="3">#REF!</definedName>
    <definedName name="DT" localSheetId="9">#REF!</definedName>
    <definedName name="DT">#REF!</definedName>
    <definedName name="Employ" localSheetId="0">#REF!</definedName>
    <definedName name="Employ" localSheetId="5">#REF!</definedName>
    <definedName name="Employ" localSheetId="3">#REF!</definedName>
    <definedName name="Employ" localSheetId="9">#REF!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#REF!</definedName>
    <definedName name="HPR" localSheetId="0">#REF!</definedName>
    <definedName name="HPR" localSheetId="5">#REF!</definedName>
    <definedName name="HPR" localSheetId="3">#REF!</definedName>
    <definedName name="HPR" localSheetId="9">#REF!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#REF!</definedName>
    <definedName name="LOSPR" localSheetId="0">#REF!</definedName>
    <definedName name="LOSPR" localSheetId="5">#REF!</definedName>
    <definedName name="LOSPR" localSheetId="3">#REF!</definedName>
    <definedName name="LOSPR" localSheetId="9">#REF!</definedName>
    <definedName name="LOSPR">#REF!</definedName>
    <definedName name="Num" localSheetId="0">#REF!</definedName>
    <definedName name="Num" localSheetId="5">#REF!</definedName>
    <definedName name="Num" localSheetId="3">#REF!</definedName>
    <definedName name="Num" localSheetId="9">#REF!</definedName>
    <definedName name="Num">#REF!</definedName>
    <definedName name="Preg" localSheetId="0">#REF!</definedName>
    <definedName name="Preg" localSheetId="5">#REF!</definedName>
    <definedName name="Preg" localSheetId="3">#REF!</definedName>
    <definedName name="Preg" localSheetId="9">#REF!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#REF!</definedName>
    <definedName name="_xlnm.Print_Area" localSheetId="11">AMI!$A$1:$K$9</definedName>
    <definedName name="_xlnm.Print_Area" localSheetId="2">'Check Request'!$A$1:$H$55</definedName>
    <definedName name="_xlnm.Print_Area" localSheetId="5">'Employer Verification of Income'!$A$1:$K$26</definedName>
    <definedName name="_xlnm.Print_Area" localSheetId="7">'Household Budget'!$A$1:$H$37</definedName>
    <definedName name="_xlnm.Print_Area" localSheetId="3">'Income Calculations Sheet'!$A$1:$L$45</definedName>
    <definedName name="_xlnm.Print_Area" localSheetId="6">'Justification Sheet'!$A$1:$H$52</definedName>
    <definedName name="_xlnm.Print_Area" localSheetId="4">'Self Declaration of Income'!$A$1:$K$32</definedName>
    <definedName name="_xlnm.Print_Area" localSheetId="8">'Verification of Housing'!$A$1:$L$43</definedName>
    <definedName name="Race" localSheetId="0">#REF!</definedName>
    <definedName name="Race" localSheetId="5">#REF!</definedName>
    <definedName name="Race" localSheetId="3">#REF!</definedName>
    <definedName name="Race" localSheetId="9">#REF!</definedName>
    <definedName name="Race">#REF!</definedName>
    <definedName name="Race2" localSheetId="0">#REF!</definedName>
    <definedName name="Race2" localSheetId="5">#REF!</definedName>
    <definedName name="Race2" localSheetId="3">#REF!</definedName>
    <definedName name="Race2" localSheetId="9">#REF!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#REF!</definedName>
    <definedName name="Z_761A298F_763A_4E6A_9D75_1A2AA33BEFD7_.wvu.Cols" localSheetId="7" hidden="1">'Household Budget'!$J:$J</definedName>
    <definedName name="Z_761A298F_763A_4E6A_9D75_1A2AA33BEFD7_.wvu.Cols" localSheetId="6" hidden="1">'Justification Sheet'!$K:$K</definedName>
    <definedName name="Z_761A298F_763A_4E6A_9D75_1A2AA33BEFD7_.wvu.PrintArea" localSheetId="2" hidden="1">'Check Request'!$A$1:$H$55</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37" i="4" l="1"/>
  <c r="F24" i="7"/>
  <c r="C39" i="4" l="1"/>
  <c r="C1" i="18" l="1"/>
  <c r="F25" i="7" l="1"/>
  <c r="F21" i="7" l="1"/>
  <c r="F18" i="7"/>
  <c r="F14" i="7"/>
  <c r="C11" i="15" l="1"/>
  <c r="D11" i="15"/>
  <c r="E11" i="15"/>
  <c r="F11" i="15"/>
  <c r="G11" i="15"/>
  <c r="H11" i="15"/>
  <c r="I11" i="15"/>
  <c r="J11" i="15"/>
  <c r="K11" i="15"/>
  <c r="B11" i="15"/>
  <c r="K10" i="3" l="1"/>
  <c r="I3" i="10" l="1"/>
  <c r="E3" i="10"/>
  <c r="D3" i="10"/>
  <c r="D5" i="10"/>
  <c r="D4" i="10"/>
  <c r="D6" i="10"/>
  <c r="F7" i="4"/>
  <c r="G1" i="4"/>
  <c r="B13" i="15" l="1"/>
  <c r="C13" i="15"/>
  <c r="D13" i="15"/>
  <c r="E13" i="15"/>
  <c r="F13" i="15"/>
  <c r="G13" i="15"/>
  <c r="H13" i="15"/>
  <c r="I13" i="15"/>
  <c r="J13" i="15"/>
  <c r="K13" i="15"/>
  <c r="A14" i="15"/>
  <c r="K2" i="19" l="1"/>
  <c r="J2" i="19"/>
  <c r="I2" i="19"/>
  <c r="I2" i="9" l="1"/>
  <c r="K1" i="24" l="1"/>
  <c r="I1" i="24"/>
  <c r="G1" i="24"/>
  <c r="G7" i="4" l="1"/>
  <c r="I2" i="21" l="1"/>
  <c r="B4" i="5" l="1"/>
  <c r="H12" i="15" l="1"/>
  <c r="G12" i="15"/>
  <c r="F12" i="15"/>
  <c r="H3" i="3"/>
  <c r="I16" i="22"/>
  <c r="H14" i="15" l="1"/>
  <c r="H15" i="15" s="1"/>
  <c r="H16" i="15" s="1"/>
  <c r="F14" i="15"/>
  <c r="F15" i="15" s="1"/>
  <c r="F16" i="15" s="1"/>
  <c r="G14" i="15"/>
  <c r="G15" i="15" s="1"/>
  <c r="G16" i="15" s="1"/>
  <c r="I12" i="15"/>
  <c r="E12" i="15"/>
  <c r="B12" i="15"/>
  <c r="C12" i="15"/>
  <c r="D12" i="15"/>
  <c r="C3" i="18"/>
  <c r="C2" i="18"/>
  <c r="E2" i="9"/>
  <c r="C2" i="9"/>
  <c r="E2" i="21"/>
  <c r="C2" i="21"/>
  <c r="J2" i="7"/>
  <c r="G2" i="7"/>
  <c r="D2" i="7"/>
  <c r="B2" i="7"/>
  <c r="I42" i="22"/>
  <c r="I31" i="22"/>
  <c r="I21" i="22"/>
  <c r="I13" i="22"/>
  <c r="E8" i="22"/>
  <c r="K1" i="22"/>
  <c r="E1" i="22"/>
  <c r="C1" i="22"/>
  <c r="E2" i="5"/>
  <c r="C2" i="5"/>
  <c r="B18" i="4"/>
  <c r="C35" i="4" s="1"/>
  <c r="K5" i="4"/>
  <c r="K3" i="4"/>
  <c r="D1" i="4"/>
  <c r="B1" i="4"/>
  <c r="B33" i="3"/>
  <c r="C46" i="4" s="1"/>
  <c r="B15" i="3"/>
  <c r="C43" i="4" l="1"/>
  <c r="E17" i="4"/>
  <c r="A20" i="4" s="1"/>
  <c r="C14" i="15"/>
  <c r="C15" i="15" s="1"/>
  <c r="C16" i="15" s="1"/>
  <c r="B14" i="15"/>
  <c r="B15" i="15" s="1"/>
  <c r="B16" i="15" s="1"/>
  <c r="E14" i="15"/>
  <c r="E15" i="15" s="1"/>
  <c r="E16" i="15" s="1"/>
  <c r="D14" i="15"/>
  <c r="D15" i="15" s="1"/>
  <c r="D16" i="15" s="1"/>
  <c r="I14" i="15"/>
  <c r="I15" i="15" s="1"/>
  <c r="I16" i="15" s="1"/>
  <c r="G6" i="4"/>
  <c r="H45" i="22"/>
  <c r="E15" i="4"/>
  <c r="A19" i="4" s="1"/>
  <c r="K12" i="15"/>
  <c r="J12" i="15"/>
  <c r="H17" i="4" l="1"/>
  <c r="H11" i="3"/>
  <c r="K8" i="3" s="1"/>
  <c r="H8" i="3" s="1"/>
  <c r="K14" i="15"/>
  <c r="K15" i="15" s="1"/>
  <c r="K16" i="15" s="1"/>
  <c r="J14" i="15"/>
  <c r="J15" i="15" s="1"/>
  <c r="J16" i="15" s="1"/>
  <c r="H9" i="3"/>
  <c r="H15" i="4"/>
  <c r="F9" i="7" l="1"/>
  <c r="F33" i="7"/>
  <c r="F35" i="7" s="1"/>
  <c r="H35" i="7" s="1"/>
</calcChain>
</file>

<file path=xl/sharedStrings.xml><?xml version="1.0" encoding="utf-8"?>
<sst xmlns="http://schemas.openxmlformats.org/spreadsheetml/2006/main" count="371" uniqueCount="300">
  <si>
    <t>Rent Assistance</t>
  </si>
  <si>
    <t>Utility Assistance</t>
  </si>
  <si>
    <t>Single:</t>
  </si>
  <si>
    <t>Family:</t>
  </si>
  <si>
    <t>Projected Monthly Housing Cost:</t>
  </si>
  <si>
    <t>&gt;</t>
  </si>
  <si>
    <t>40%?</t>
  </si>
  <si>
    <t>50%?</t>
  </si>
  <si>
    <t>Total Monthly Cost</t>
  </si>
  <si>
    <t>Total Client Contribution</t>
  </si>
  <si>
    <t>Total of Other Resources</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</si>
  <si>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</si>
  <si>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</si>
  <si>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</si>
  <si>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</si>
  <si>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</si>
  <si>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</si>
  <si>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</si>
  <si>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</si>
  <si>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</si>
  <si>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</si>
  <si>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</si>
  <si>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</si>
  <si>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</si>
  <si>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</si>
  <si>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</si>
  <si>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</si>
  <si>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</si>
  <si>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</si>
  <si>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</si>
  <si>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</si>
  <si>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</si>
  <si>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</si>
  <si>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</si>
  <si>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</si>
  <si>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</si>
  <si>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</si>
  <si>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</si>
  <si>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</si>
  <si>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</si>
  <si>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</si>
  <si>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</si>
  <si>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</si>
  <si>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</si>
  <si>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</si>
  <si>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</si>
  <si>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</si>
  <si>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</si>
  <si>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</si>
  <si>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</si>
  <si>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</si>
  <si>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</si>
  <si>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</si>
  <si>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</si>
  <si>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</si>
  <si>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</si>
  <si>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</si>
  <si>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</si>
  <si>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</si>
  <si>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</si>
  <si>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</si>
  <si>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</si>
  <si>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</si>
  <si>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</si>
  <si>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</si>
  <si>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</si>
  <si>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</si>
  <si>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</si>
  <si>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</si>
  <si>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</si>
  <si>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</si>
  <si>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</si>
  <si>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</si>
  <si>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</si>
  <si>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</si>
  <si>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</si>
  <si>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</si>
  <si>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</si>
  <si>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</si>
  <si>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</si>
  <si>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</si>
  <si>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</si>
  <si>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</si>
  <si>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</si>
  <si>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</si>
  <si>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</si>
  <si>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</si>
  <si>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</si>
  <si>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t>
  </si>
  <si>
    <t>Security Deposit Amount</t>
  </si>
  <si>
    <t xml:space="preserve">              /             /</t>
  </si>
  <si>
    <t>Landlord Signature</t>
  </si>
  <si>
    <t>/</t>
  </si>
  <si>
    <t>Landlord Address:</t>
  </si>
  <si>
    <t>Landlord Phone Number:</t>
  </si>
  <si>
    <t>(</t>
  </si>
  <si>
    <t>)</t>
  </si>
  <si>
    <t>Landlord Fax Number:</t>
  </si>
  <si>
    <t>Referring Agency Information</t>
  </si>
  <si>
    <t>Case Manager:</t>
  </si>
  <si>
    <t>Phone Number:</t>
  </si>
  <si>
    <t>Referring Agency:</t>
  </si>
  <si>
    <t>Landlord Information</t>
  </si>
  <si>
    <t>Client/Tenant Information</t>
  </si>
  <si>
    <t xml:space="preserve">Case Manager  </t>
  </si>
  <si>
    <t>____ No</t>
  </si>
  <si>
    <t>____ Yes</t>
  </si>
  <si>
    <t>Landlord Email:</t>
  </si>
  <si>
    <t>___________________________@______________________</t>
  </si>
  <si>
    <t>Yes</t>
  </si>
  <si>
    <t>No</t>
  </si>
  <si>
    <t xml:space="preserve">Phone Number   </t>
  </si>
  <si>
    <t>9 People</t>
  </si>
  <si>
    <t>10 People</t>
  </si>
  <si>
    <t>Monthly Income</t>
  </si>
  <si>
    <t>Past 30 days income</t>
  </si>
  <si>
    <t>Future 30 days Income</t>
  </si>
  <si>
    <t>Client Signature</t>
  </si>
  <si>
    <t>Case Manager Signature</t>
  </si>
  <si>
    <t>CSP#:</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</si>
  <si>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</si>
  <si>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</si>
  <si>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</si>
  <si>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</si>
  <si>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</si>
  <si>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Is the housing clean and sanitary?</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</si>
  <si>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</si>
  <si>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</si>
  <si>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</si>
  <si>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</si>
  <si>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</si>
  <si>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</si>
  <si>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</si>
  <si>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r>
      <t xml:space="preserve">Leaseholder Names              </t>
    </r>
    <r>
      <rPr>
        <b/>
        <sz val="9"/>
        <rFont val="HelveticaNeueLT Pro 45 Lt"/>
        <family val="2"/>
      </rPr>
      <t xml:space="preserve">List all leaseholders                         </t>
    </r>
    <r>
      <rPr>
        <b/>
        <sz val="8"/>
        <rFont val="HelveticaNeueLT Pro 45 Lt"/>
        <family val="2"/>
      </rPr>
      <t>Must be completed by landlord only</t>
    </r>
  </si>
  <si>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</si>
  <si>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</si>
  <si>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</si>
  <si>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</si>
  <si>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</si>
  <si>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</si>
  <si>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</si>
  <si>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_____CSP Referral printout</t>
  </si>
  <si>
    <t>_____CSP Entry Record printout or letter from provider if not CSP participant</t>
  </si>
  <si>
    <t>(1) Client has no income</t>
  </si>
  <si>
    <t>Landlord (per W9)</t>
  </si>
  <si>
    <t xml:space="preserve">Other Assistance </t>
  </si>
  <si>
    <r>
      <t xml:space="preserve">AMI - must be </t>
    </r>
    <r>
      <rPr>
        <u/>
        <sz val="11"/>
        <color indexed="8"/>
        <rFont val="HelveticaNeueLT Pro 45 Lt"/>
        <family val="2"/>
      </rPr>
      <t>less than</t>
    </r>
    <r>
      <rPr>
        <sz val="11"/>
        <color indexed="8"/>
        <rFont val="HelveticaNeueLT Pro 45 Lt"/>
        <family val="2"/>
      </rPr>
      <t xml:space="preserve"> 35%</t>
    </r>
  </si>
  <si>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</si>
  <si>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</si>
  <si>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</si>
  <si>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</si>
  <si>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</si>
  <si>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</si>
  <si>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</si>
  <si>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</si>
  <si>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t>Monthly Rent Amount</t>
    </r>
    <r>
      <rPr>
        <sz val="11"/>
        <rFont val="HelveticaNeueLT Pro 45 Lt"/>
        <family val="2"/>
      </rPr>
      <t xml:space="preserve">                                               (include utility payments due with rent)</t>
    </r>
  </si>
  <si>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</si>
  <si>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</si>
  <si>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</si>
  <si>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</si>
  <si>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</si>
  <si>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</si>
  <si>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</si>
  <si>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</si>
  <si>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</si>
  <si>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</si>
  <si>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</si>
  <si>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</si>
  <si>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</si>
  <si>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</si>
  <si>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</si>
  <si>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</si>
  <si>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</si>
  <si>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</si>
  <si>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</si>
  <si>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</si>
  <si>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</si>
  <si>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</si>
  <si>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</si>
  <si>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</si>
  <si>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</si>
  <si>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</si>
  <si>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</si>
  <si>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</si>
  <si>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</si>
  <si>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</si>
  <si>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</si>
  <si>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Source:  ________________________________       Amount:  $______________     Frequency:  _____________</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</si>
  <si>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</si>
  <si>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</si>
  <si>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</si>
  <si>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</si>
  <si>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</si>
  <si>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</si>
  <si>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</si>
  <si>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</si>
  <si>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</si>
  <si>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Is this an additional funding request?</t>
  </si>
  <si>
    <t>Email</t>
  </si>
  <si>
    <t>Landlord's Email if LOG requested</t>
  </si>
  <si>
    <t>Additional Funds Request/Checklist and Staff Certification</t>
  </si>
  <si>
    <t>100% AMI</t>
  </si>
  <si>
    <t xml:space="preserve">    Median Income</t>
  </si>
  <si>
    <t>_____CSP Entry/Exit Record printout or letter from provider if not CSP participant</t>
  </si>
  <si>
    <t>(2) Unable to obtain 3rd Party Verification of Income</t>
  </si>
  <si>
    <t>Select if Applicable:</t>
  </si>
  <si>
    <t>Monthly Housing Costs</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</si>
  <si>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</si>
  <si>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</si>
  <si>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</si>
  <si>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</si>
  <si>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</si>
  <si>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</si>
  <si>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</si>
  <si>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</si>
  <si>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</si>
  <si>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</si>
  <si>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r>
      <rPr>
        <b/>
        <sz val="11"/>
        <rFont val="HelveticaNeueLT Pro 45 Lt"/>
        <family val="2"/>
      </rPr>
      <t>Request Justification</t>
    </r>
    <r>
      <rPr>
        <sz val="11"/>
        <rFont val="HelveticaNeueLT Pro 45 Lt"/>
        <family val="2"/>
      </rPr>
      <t xml:space="preserve">:  </t>
    </r>
  </si>
  <si>
    <t>_________ Months</t>
  </si>
  <si>
    <t>City:</t>
  </si>
  <si>
    <t>Zip:</t>
  </si>
  <si>
    <t>Term of Lease</t>
  </si>
  <si>
    <t>Is tenant responsible for gas for the unit?</t>
  </si>
  <si>
    <t>Is tenant responsible for electric for the unit?</t>
  </si>
  <si>
    <t>Is tenant responsible for water for the unit?</t>
  </si>
  <si>
    <t>Prorated/Past Due Rent (if applicable)</t>
  </si>
  <si>
    <t>Move-In Date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</si>
  <si>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</si>
  <si>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</si>
  <si>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</si>
  <si>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</si>
  <si>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_____W-9 and Property Management Agreement if applicable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</si>
  <si>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</si>
  <si>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</si>
  <si>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</si>
  <si>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</si>
  <si>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</si>
  <si>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</si>
  <si>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</si>
  <si>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</si>
  <si>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</si>
  <si>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Move-in Costs</t>
  </si>
  <si>
    <t>DCA Request Amount</t>
  </si>
  <si>
    <t xml:space="preserve">Please provide a breakdown of the amount the client needs to move in/sustain housing, their contribution amount and what other resources they were able to access.  The difference of the total move-in/sustainability costs, the client’s contribution and other resources, should equal the amount of the DCA request. </t>
  </si>
  <si>
    <t>Other HH Adult:_____________________     Signature: ________________________  Date: _________</t>
  </si>
  <si>
    <t>Other HHH Adult:_____________________     Signature: ________________________  Date: _________</t>
  </si>
  <si>
    <t>Other HH Adult:______________________     Signature: ________________________  Date: _________</t>
  </si>
  <si>
    <t xml:space="preserve">                     Print Name                                                                                                                                             </t>
  </si>
  <si>
    <t>Applicant: __________________________     Signature: _________________________  Date: _________</t>
  </si>
  <si>
    <t xml:space="preserve">                                Print Name                                                                                                                            </t>
  </si>
  <si>
    <t xml:space="preserve">                                Print Name                                                                                                                           </t>
  </si>
  <si>
    <t xml:space="preserve">                                   Print Name                                                                                                                               </t>
  </si>
  <si>
    <t>In signing below, I certify all information in this request is complete, accurate and appropriate.</t>
  </si>
  <si>
    <t>_____Imminent Risk of Homelessness Letter/Eviction Notice</t>
  </si>
  <si>
    <t>Gladden Community House</t>
  </si>
  <si>
    <t>Gladden Community House - FCCS</t>
  </si>
  <si>
    <t>LSS - Reeb</t>
  </si>
  <si>
    <t>Stable Families DCA Application</t>
  </si>
  <si>
    <t>Stable Familes DCA Application</t>
  </si>
  <si>
    <t>Past Due Rent</t>
  </si>
  <si>
    <t>_____Unit Checklist (required for new lease agreements)</t>
  </si>
  <si>
    <t>Monthly Rent</t>
  </si>
  <si>
    <t>_____Verification of Housing</t>
  </si>
  <si>
    <t>_____Lease</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</si>
  <si>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</si>
  <si>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</si>
  <si>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</si>
  <si>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r>
      <t xml:space="preserve">If client received income while in program/shelter and used funds for expenses </t>
    </r>
    <r>
      <rPr>
        <b/>
        <sz val="11"/>
        <rFont val="HelveticaNeueLT Pro 45 Lt"/>
        <family val="2"/>
      </rPr>
      <t>other than housing costs</t>
    </r>
    <r>
      <rPr>
        <sz val="11"/>
        <rFont val="HelveticaNeueLT Pro 45 Lt"/>
        <family val="2"/>
      </rPr>
      <t xml:space="preserve">, please describe below.  Also, if the DCA request amount is greater than the program average or maximum allowable amount listed on the Household Budget, please explain why additional funding assistance is being requested. </t>
    </r>
  </si>
  <si>
    <t>Dwelling Unit</t>
  </si>
  <si>
    <t>I have visited/inspected this property.  Date visited ______________</t>
  </si>
  <si>
    <t>There is more than one entrance/exit in case of emergency.</t>
  </si>
  <si>
    <t>The water is on, there is hot water and the water is free of visible contaminants.</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</si>
  <si>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</si>
  <si>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</si>
  <si>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</si>
  <si>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t>If not on, when? _____________</t>
  </si>
  <si>
    <r>
      <t>Exterior doors lock securely and shut properly without undue pressure.</t>
    </r>
    <r>
      <rPr>
        <b/>
        <sz val="11"/>
        <rFont val="HelveticaNeueLT Pro 45 Lt"/>
        <family val="2"/>
      </rPr>
      <t xml:space="preserve"> *</t>
    </r>
  </si>
  <si>
    <r>
      <t xml:space="preserve">Interior doors close and latch. </t>
    </r>
    <r>
      <rPr>
        <b/>
        <sz val="11"/>
        <rFont val="HelveticaNeueLT Pro 45 Lt"/>
        <family val="2"/>
      </rPr>
      <t>*</t>
    </r>
  </si>
  <si>
    <r>
      <t>The windows open and shut.</t>
    </r>
    <r>
      <rPr>
        <b/>
        <sz val="11"/>
        <rFont val="HelveticaNeueLT Pro 45 Lt"/>
        <family val="2"/>
      </rPr>
      <t xml:space="preserve"> </t>
    </r>
  </si>
  <si>
    <r>
      <t xml:space="preserve">There are no broken windows. </t>
    </r>
    <r>
      <rPr>
        <b/>
        <sz val="11"/>
        <rFont val="HelveticaNeueLT Pro 45 Lt"/>
        <family val="2"/>
      </rPr>
      <t>*</t>
    </r>
  </si>
  <si>
    <r>
      <t xml:space="preserve">I am deaf and unit has fire alarms for deaf persons in each bedroom occupied by me. </t>
    </r>
    <r>
      <rPr>
        <b/>
        <sz val="11"/>
        <rFont val="HelveticaNeueLT Pro 45 Lt"/>
        <family val="2"/>
      </rPr>
      <t>*</t>
    </r>
  </si>
  <si>
    <t>Each room has a ceiling light or outlet for light.</t>
  </si>
  <si>
    <t>There is working stove and/or refrigerator.</t>
  </si>
  <si>
    <t>If not, the unit contains space to store/prepare/serve food in a safe/sanitary manner.</t>
  </si>
  <si>
    <t>Each room has proper ventilation and is the air free of pollutants.</t>
  </si>
  <si>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</si>
  <si>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</si>
  <si>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</si>
  <si>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</si>
  <si>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</si>
  <si>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r>
      <t xml:space="preserve">Smoke detectors are installed and maintained on each floor of the unit. </t>
    </r>
    <r>
      <rPr>
        <b/>
        <sz val="11"/>
        <rFont val="HelveticaNeueLT Pro 45 Lt"/>
        <family val="2"/>
      </rPr>
      <t>*</t>
    </r>
  </si>
  <si>
    <t>I am not deaf (select yes if not deaf).</t>
  </si>
  <si>
    <r>
      <t xml:space="preserve">Fire escapes and stairways maintained in safe condition. </t>
    </r>
    <r>
      <rPr>
        <b/>
        <sz val="11"/>
        <rFont val="HelveticaNeueLT Pro 45 Lt"/>
        <family val="2"/>
      </rPr>
      <t>*</t>
    </r>
  </si>
  <si>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</si>
  <si>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</si>
  <si>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 Denotes Code Enforcement Issue Items</t>
  </si>
  <si>
    <t>Month Assistance is for:</t>
  </si>
  <si>
    <t>Gladden Community House - Expansion</t>
  </si>
  <si>
    <t xml:space="preserve"> (includes electric, gas and security deposits, as well as last month's rent if applicable)</t>
  </si>
  <si>
    <t xml:space="preserve">  (includes current month's rent and utility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</si>
</sst>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6"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b/>
      <sz val="9"/>
      <name val="HelveticaNeueLT Pro 45 Lt"/>
      <family val="2"/>
    </font>
    <font>
      <sz val="10.5"/>
      <name val="HelveticaNeueLT Pro 45 Lt"/>
      <family val="2"/>
    </font>
    <font>
      <sz val="10"/>
      <name val="Arial"/>
      <family val="2"/>
    </font>
    <font>
      <u/>
      <sz val="11"/>
      <color indexed="8"/>
      <name val="HelveticaNeueLT Pro 45 Lt"/>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4"/>
      <name val="HelveticaNeueLT Pro 45 Lt"/>
      <family val="2"/>
    </font>
    <font>
      <b/>
      <sz val="11"/>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double">
        <color indexed="64"/>
      </top>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cellStyleXfs>
  <cellXfs count="569">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0" fillId="0" borderId="0" xfId="0" applyBorder="1" applyAlignment="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0" fontId="16" fillId="0" borderId="0" xfId="0" applyFont="1" applyAlignment="1"/>
    <xf numFmtId="164" fontId="16" fillId="0" borderId="0" xfId="0" applyNumberFormat="1" applyFont="1" applyAlignment="1">
      <alignment horizontal="center"/>
    </xf>
    <xf numFmtId="0" fontId="25" fillId="0" borderId="0" xfId="0" applyFont="1" applyFill="1" applyAlignment="1">
      <alignment horizontal="right"/>
    </xf>
    <xf numFmtId="0" fontId="26" fillId="0" borderId="0" xfId="0" applyFont="1" applyFill="1" applyAlignment="1"/>
    <xf numFmtId="0" fontId="26" fillId="0" borderId="0" xfId="0" applyFont="1" applyFill="1" applyBorder="1" applyAlignment="1"/>
    <xf numFmtId="164" fontId="16" fillId="0" borderId="0" xfId="0" applyNumberFormat="1" applyFont="1" applyBorder="1" applyAlignment="1">
      <alignment horizontal="center"/>
    </xf>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164" fontId="6" fillId="0" borderId="2" xfId="0" applyNumberFormat="1" applyFont="1" applyFill="1" applyBorder="1" applyProtection="1">
      <protection locked="0"/>
    </xf>
    <xf numFmtId="0" fontId="13" fillId="0" borderId="0" xfId="0" applyFont="1" applyFill="1" applyProtection="1"/>
    <xf numFmtId="164" fontId="6" fillId="0" borderId="4" xfId="0" applyNumberFormat="1" applyFont="1" applyFill="1" applyBorder="1" applyProtection="1"/>
    <xf numFmtId="164" fontId="6" fillId="0" borderId="5" xfId="0" applyNumberFormat="1" applyFont="1" applyFill="1" applyBorder="1" applyProtection="1">
      <protection locked="0"/>
    </xf>
    <xf numFmtId="0" fontId="6" fillId="0" borderId="0" xfId="0" applyFont="1" applyFill="1" applyAlignment="1"/>
    <xf numFmtId="0" fontId="14" fillId="0" borderId="0" xfId="0" applyFont="1" applyFill="1" applyAlignment="1">
      <alignment wrapText="1"/>
    </xf>
    <xf numFmtId="164" fontId="6" fillId="0" borderId="3" xfId="0" applyNumberFormat="1" applyFont="1" applyFill="1" applyBorder="1" applyProtection="1">
      <protection locked="0"/>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1" fillId="0" borderId="0" xfId="0" applyFont="1" applyAlignment="1" applyProtection="1">
      <alignment horizontal="right"/>
      <protection locked="0"/>
    </xf>
    <xf numFmtId="0" fontId="31" fillId="0" borderId="0" xfId="0" applyFont="1" applyAlignment="1" applyProtection="1">
      <alignment horizontal="center"/>
      <protection locked="0"/>
    </xf>
    <xf numFmtId="0" fontId="11" fillId="0" borderId="0" xfId="0" quotePrefix="1" applyFont="1" applyAlignment="1" applyProtection="1">
      <alignment horizontal="right"/>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11" fillId="0" borderId="0" xfId="0" applyFont="1" applyProtection="1">
      <protection locked="0"/>
    </xf>
    <xf numFmtId="0" fontId="11" fillId="0" borderId="0" xfId="0" applyFont="1" applyAlignment="1" applyProtection="1">
      <protection locked="0"/>
    </xf>
    <xf numFmtId="0" fontId="11" fillId="0" borderId="0" xfId="0" applyFont="1" applyBorder="1" applyAlignment="1" applyProtection="1">
      <protection locked="0"/>
    </xf>
    <xf numFmtId="0" fontId="6" fillId="0" borderId="0" xfId="0" applyFont="1" applyAlignment="1" applyProtection="1">
      <protection locked="0"/>
    </xf>
    <xf numFmtId="0" fontId="0" fillId="0" borderId="0" xfId="0" applyAlignment="1" applyProtection="1">
      <protection locked="0"/>
    </xf>
    <xf numFmtId="0" fontId="16" fillId="0" borderId="0" xfId="0" applyFont="1" applyBorder="1" applyAlignment="1" applyProtection="1">
      <protection locked="0"/>
    </xf>
    <xf numFmtId="0" fontId="9" fillId="0" borderId="0" xfId="1" applyBorder="1" applyAlignment="1" applyProtection="1">
      <protection locked="0"/>
    </xf>
    <xf numFmtId="0" fontId="42" fillId="0" borderId="0" xfId="0" applyFo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21" xfId="3" applyFont="1" applyBorder="1" applyAlignment="1">
      <alignment vertical="center"/>
    </xf>
    <xf numFmtId="0" fontId="16" fillId="0" borderId="4" xfId="3" applyFont="1" applyBorder="1" applyAlignment="1">
      <alignment vertical="center"/>
    </xf>
    <xf numFmtId="0" fontId="16" fillId="0" borderId="22"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6" fillId="0" borderId="15" xfId="0" applyFont="1" applyBorder="1" applyProtection="1"/>
    <xf numFmtId="0" fontId="16" fillId="0" borderId="0" xfId="0" applyFont="1" applyBorder="1" applyProtection="1"/>
    <xf numFmtId="0" fontId="16" fillId="0" borderId="16" xfId="0" applyFont="1" applyBorder="1" applyProtection="1"/>
    <xf numFmtId="0" fontId="16" fillId="0" borderId="17" xfId="0" applyFont="1" applyBorder="1" applyProtection="1"/>
    <xf numFmtId="0" fontId="16" fillId="0" borderId="14" xfId="0" applyFont="1" applyBorder="1" applyProtection="1"/>
    <xf numFmtId="0" fontId="16" fillId="0" borderId="18" xfId="0" applyFont="1" applyBorder="1" applyProtection="1"/>
    <xf numFmtId="0" fontId="16" fillId="0" borderId="1" xfId="0" applyFont="1" applyBorder="1" applyProtection="1"/>
    <xf numFmtId="0" fontId="16" fillId="0" borderId="0" xfId="0" applyFont="1" applyProtection="1"/>
    <xf numFmtId="0" fontId="17" fillId="0" borderId="0" xfId="0" applyFont="1" applyFill="1" applyProtection="1"/>
    <xf numFmtId="0" fontId="11" fillId="0" borderId="0" xfId="0" applyFont="1" applyBorder="1" applyAlignment="1" applyProtection="1"/>
    <xf numFmtId="0" fontId="11" fillId="0" borderId="0" xfId="0" applyFont="1" applyFill="1" applyBorder="1" applyAlignment="1" applyProtection="1"/>
    <xf numFmtId="0" fontId="16" fillId="0" borderId="0" xfId="0" applyFont="1" applyBorder="1" applyAlignment="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0" xfId="0" applyNumberFormat="1" applyFont="1" applyFill="1" applyBorder="1" applyAlignment="1" applyProtection="1">
      <alignment horizontal="center"/>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8" fillId="0" borderId="0" xfId="0" applyFont="1" applyProtection="1">
      <protection locked="0"/>
    </xf>
    <xf numFmtId="0" fontId="49" fillId="0" borderId="0" xfId="0" applyFont="1" applyFill="1" applyAlignment="1" applyProtection="1">
      <alignment horizontal="center"/>
      <protection locked="0"/>
    </xf>
    <xf numFmtId="0" fontId="48"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24" fillId="0" borderId="0" xfId="0" applyFont="1" applyFill="1" applyAlignment="1" applyProtection="1">
      <alignment horizontal="center"/>
      <protection locked="0"/>
    </xf>
    <xf numFmtId="0" fontId="48"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7" fillId="0" borderId="0" xfId="0" applyFont="1" applyBorder="1" applyAlignment="1" applyProtection="1"/>
    <xf numFmtId="0" fontId="10" fillId="6" borderId="13" xfId="0" applyFont="1" applyFill="1" applyBorder="1" applyProtection="1">
      <protection locked="0"/>
    </xf>
    <xf numFmtId="0" fontId="10" fillId="6" borderId="26"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0" fontId="16" fillId="0" borderId="0" xfId="3" applyFont="1" applyBorder="1" applyAlignment="1" applyProtection="1">
      <alignment horizontal="right" vertical="center"/>
      <protection locked="0"/>
    </xf>
    <xf numFmtId="0" fontId="16" fillId="0" borderId="0"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48" fillId="0" borderId="0" xfId="3" applyFont="1" applyProtection="1">
      <protection locked="0"/>
    </xf>
    <xf numFmtId="0" fontId="47" fillId="6" borderId="0" xfId="3" applyFont="1" applyFill="1" applyAlignment="1" applyProtection="1">
      <alignment horizontal="center"/>
      <protection locked="0"/>
    </xf>
    <xf numFmtId="0" fontId="5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48" fillId="0" borderId="0" xfId="3" applyFont="1" applyFill="1" applyBorder="1" applyProtection="1">
      <protection locked="0"/>
    </xf>
    <xf numFmtId="0" fontId="16" fillId="0" borderId="0" xfId="3" applyFont="1" applyFill="1" applyProtection="1">
      <protection locked="0"/>
    </xf>
    <xf numFmtId="0" fontId="6" fillId="0" borderId="0" xfId="3" applyFont="1" applyFill="1" applyProtection="1">
      <protection locked="0"/>
    </xf>
    <xf numFmtId="0" fontId="16" fillId="4" borderId="0" xfId="3" applyFont="1" applyFill="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Alignment="1">
      <alignment horizontal="left" vertical="center" wrapText="1"/>
    </xf>
    <xf numFmtId="0" fontId="6" fillId="0" borderId="0" xfId="0" applyFont="1"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49" fontId="16" fillId="0" borderId="10" xfId="0" applyNumberFormat="1" applyFont="1" applyBorder="1" applyProtection="1"/>
    <xf numFmtId="1" fontId="16" fillId="0" borderId="10" xfId="0" applyNumberFormat="1" applyFont="1" applyBorder="1" applyProtection="1"/>
    <xf numFmtId="0" fontId="27" fillId="6" borderId="0" xfId="0" applyFont="1" applyFill="1" applyAlignment="1" applyProtection="1">
      <protection locked="0"/>
    </xf>
    <xf numFmtId="0" fontId="7" fillId="0" borderId="0" xfId="0" applyFont="1" applyProtection="1">
      <protection locked="0"/>
    </xf>
    <xf numFmtId="1" fontId="16" fillId="0" borderId="10" xfId="0" applyNumberFormat="1" applyFont="1" applyBorder="1" applyAlignment="1" applyProtection="1">
      <alignment horizontal="center"/>
    </xf>
    <xf numFmtId="0" fontId="11" fillId="0" borderId="0" xfId="0" quotePrefix="1" applyNumberFormat="1" applyFont="1" applyAlignment="1" applyProtection="1">
      <alignment horizontal="right"/>
      <protection locked="0"/>
    </xf>
    <xf numFmtId="1" fontId="16" fillId="0" borderId="0" xfId="3" applyNumberFormat="1" applyFont="1" applyProtection="1"/>
    <xf numFmtId="49" fontId="20" fillId="0" borderId="0" xfId="0" applyNumberFormat="1"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1" fontId="20" fillId="0" borderId="0" xfId="3" applyNumberFormat="1" applyFont="1" applyAlignment="1" applyProtection="1">
      <alignment horizontal="center"/>
    </xf>
    <xf numFmtId="0" fontId="19" fillId="6" borderId="1" xfId="0" applyFont="1" applyFill="1" applyBorder="1"/>
    <xf numFmtId="0" fontId="55"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5"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5"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5" fillId="6" borderId="1" xfId="0" applyFont="1" applyFill="1" applyBorder="1"/>
    <xf numFmtId="165" fontId="55" fillId="6" borderId="1" xfId="0" applyNumberFormat="1" applyFont="1" applyFill="1" applyBorder="1"/>
    <xf numFmtId="9" fontId="55"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16" fillId="0" borderId="21" xfId="0" applyFont="1" applyBorder="1" applyAlignment="1"/>
    <xf numFmtId="0" fontId="0" fillId="0" borderId="4" xfId="0" applyBorder="1" applyAlignment="1"/>
    <xf numFmtId="0" fontId="0" fillId="0" borderId="22" xfId="0" applyBorder="1" applyAlignment="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Border="1" applyAlignment="1">
      <alignment horizontal="left"/>
    </xf>
    <xf numFmtId="0" fontId="6" fillId="6" borderId="0" xfId="0" applyFont="1" applyFill="1" applyAlignment="1" applyProtection="1">
      <protection locked="0"/>
    </xf>
    <xf numFmtId="0" fontId="16" fillId="6" borderId="36" xfId="0" applyFont="1" applyFill="1" applyBorder="1" applyAlignment="1"/>
    <xf numFmtId="0" fontId="16" fillId="6" borderId="37" xfId="0" applyFont="1" applyFill="1" applyBorder="1" applyAlignment="1"/>
    <xf numFmtId="0" fontId="16" fillId="6" borderId="38" xfId="0" applyFont="1" applyFill="1" applyBorder="1" applyAlignment="1"/>
    <xf numFmtId="164" fontId="6" fillId="0" borderId="1" xfId="0" applyNumberFormat="1" applyFont="1" applyFill="1" applyBorder="1" applyProtection="1"/>
    <xf numFmtId="0" fontId="10" fillId="6" borderId="41" xfId="0" applyFont="1" applyFill="1" applyBorder="1" applyProtection="1">
      <protection locked="0"/>
    </xf>
    <xf numFmtId="0" fontId="10" fillId="6" borderId="42" xfId="0" applyFont="1" applyFill="1" applyBorder="1" applyProtection="1">
      <protection locked="0"/>
    </xf>
    <xf numFmtId="0" fontId="6" fillId="0" borderId="0" xfId="0" applyFont="1" applyFill="1" applyAlignment="1">
      <alignment horizontal="right"/>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Alignment="1" applyProtection="1">
      <alignment vertical="top" wrapText="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lignment horizontal="left"/>
    </xf>
    <xf numFmtId="164" fontId="6" fillId="0" borderId="10" xfId="0" applyNumberFormat="1" applyFont="1" applyFill="1" applyBorder="1" applyProtection="1"/>
    <xf numFmtId="164" fontId="6" fillId="0" borderId="0" xfId="0" applyNumberFormat="1" applyFont="1" applyFill="1" applyBorder="1" applyProtection="1"/>
    <xf numFmtId="0" fontId="6" fillId="6" borderId="21" xfId="0" applyFont="1" applyFill="1" applyBorder="1" applyAlignment="1" applyProtection="1">
      <alignment vertical="top" wrapText="1"/>
      <protection locked="0"/>
    </xf>
    <xf numFmtId="0" fontId="6" fillId="6" borderId="4" xfId="0" applyFont="1" applyFill="1" applyBorder="1" applyAlignment="1" applyProtection="1">
      <alignment vertical="top" wrapText="1"/>
      <protection locked="0"/>
    </xf>
    <xf numFmtId="0" fontId="6" fillId="6" borderId="22" xfId="0" applyFont="1" applyFill="1" applyBorder="1" applyAlignment="1" applyProtection="1">
      <alignment vertical="top" wrapText="1"/>
      <protection locked="0"/>
    </xf>
    <xf numFmtId="172" fontId="6" fillId="0" borderId="1" xfId="0" applyNumberFormat="1" applyFont="1" applyFill="1" applyBorder="1" applyProtection="1"/>
    <xf numFmtId="0" fontId="7" fillId="0" borderId="0" xfId="0" applyFont="1" applyAlignment="1" applyProtection="1">
      <alignment horizontal="left"/>
      <protection locked="0"/>
    </xf>
    <xf numFmtId="0" fontId="6" fillId="0" borderId="0" xfId="0" applyFont="1" applyFill="1" applyProtection="1">
      <protection locked="0"/>
    </xf>
    <xf numFmtId="172" fontId="5" fillId="0" borderId="1" xfId="0" applyNumberFormat="1" applyFont="1" applyFill="1" applyBorder="1" applyProtection="1"/>
    <xf numFmtId="172" fontId="6" fillId="0" borderId="1" xfId="0" applyNumberFormat="1" applyFont="1" applyFill="1" applyBorder="1" applyProtection="1">
      <protection locked="0"/>
    </xf>
    <xf numFmtId="0" fontId="45"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7"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49" fontId="20" fillId="0" borderId="0" xfId="3" applyNumberFormat="1" applyFont="1" applyBorder="1" applyAlignment="1" applyProtection="1">
      <alignment horizontal="left"/>
    </xf>
    <xf numFmtId="0" fontId="20" fillId="0" borderId="0" xfId="3" applyFont="1" applyBorder="1" applyAlignment="1" applyProtection="1">
      <alignment horizontal="left"/>
    </xf>
    <xf numFmtId="0" fontId="16" fillId="0" borderId="0" xfId="3" applyFont="1" applyBorder="1" applyAlignment="1" applyProtection="1">
      <alignment horizontal="left" vertical="center"/>
      <protection locked="0"/>
    </xf>
    <xf numFmtId="0" fontId="47" fillId="6" borderId="0" xfId="3"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23" xfId="0" applyNumberFormat="1" applyFont="1" applyFill="1" applyBorder="1" applyAlignment="1" applyProtection="1">
      <protection locked="0"/>
    </xf>
    <xf numFmtId="0" fontId="6" fillId="0" borderId="25" xfId="0" applyFont="1" applyFill="1" applyBorder="1" applyAlignment="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21"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22"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22" xfId="0" applyFont="1" applyFill="1" applyBorder="1" applyProtection="1">
      <protection locked="0"/>
    </xf>
    <xf numFmtId="0" fontId="16" fillId="0" borderId="0" xfId="0" applyFont="1" applyFill="1" applyAlignment="1" applyProtection="1">
      <alignment horizontal="lef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21" xfId="0" applyFont="1" applyFill="1" applyBorder="1" applyAlignment="1" applyProtection="1">
      <alignment horizontal="center"/>
      <protection locked="0"/>
    </xf>
    <xf numFmtId="0" fontId="0" fillId="0" borderId="4" xfId="0" applyBorder="1" applyAlignment="1" applyProtection="1">
      <protection locked="0"/>
    </xf>
    <xf numFmtId="0" fontId="0" fillId="0" borderId="22" xfId="0" applyBorder="1" applyAlignment="1" applyProtection="1">
      <protection locked="0"/>
    </xf>
    <xf numFmtId="0" fontId="6" fillId="0" borderId="11"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43" xfId="0"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22" xfId="0" applyFont="1" applyFill="1" applyBorder="1" applyAlignment="1" applyProtection="1">
      <alignment horizontal="left"/>
      <protection locked="0"/>
    </xf>
    <xf numFmtId="167" fontId="6" fillId="0" borderId="21" xfId="0" applyNumberFormat="1" applyFont="1" applyFill="1" applyBorder="1" applyAlignment="1" applyProtection="1">
      <alignment horizontal="left"/>
      <protection locked="0"/>
    </xf>
    <xf numFmtId="167" fontId="6" fillId="0" borderId="22" xfId="0" applyNumberFormat="1" applyFont="1" applyFill="1" applyBorder="1" applyAlignment="1" applyProtection="1">
      <alignment horizontal="left"/>
      <protection locked="0"/>
    </xf>
    <xf numFmtId="168" fontId="6" fillId="0" borderId="21" xfId="0" applyNumberFormat="1" applyFont="1" applyFill="1" applyBorder="1" applyAlignment="1" applyProtection="1">
      <alignment horizontal="left"/>
      <protection locked="0"/>
    </xf>
    <xf numFmtId="168" fontId="6" fillId="0" borderId="22" xfId="0" applyNumberFormat="1"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Fill="1" applyBorder="1" applyAlignment="1" applyProtection="1">
      <protection locked="0"/>
    </xf>
    <xf numFmtId="0" fontId="6" fillId="5" borderId="0" xfId="0" applyFont="1" applyFill="1" applyBorder="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1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164" fontId="6" fillId="0" borderId="10" xfId="0" applyNumberFormat="1" applyFont="1" applyFill="1" applyBorder="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23" xfId="3" applyNumberFormat="1" applyFont="1" applyFill="1" applyBorder="1" applyAlignment="1" applyProtection="1">
      <alignment horizontal="center"/>
    </xf>
    <xf numFmtId="165" fontId="11" fillId="5" borderId="25"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23" xfId="3" applyFont="1" applyBorder="1" applyAlignment="1">
      <alignment horizontal="center"/>
    </xf>
    <xf numFmtId="0" fontId="11" fillId="0" borderId="24" xfId="3" applyFont="1" applyBorder="1" applyAlignment="1">
      <alignment horizontal="center"/>
    </xf>
    <xf numFmtId="0" fontId="11" fillId="0" borderId="25"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24" xfId="3" applyFont="1" applyBorder="1" applyAlignment="1">
      <alignment horizontal="center"/>
    </xf>
    <xf numFmtId="0" fontId="10" fillId="0" borderId="25"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21" xfId="3" applyFont="1" applyBorder="1" applyAlignment="1">
      <alignment wrapText="1"/>
    </xf>
    <xf numFmtId="0" fontId="16" fillId="0" borderId="4" xfId="3" applyFont="1" applyBorder="1" applyAlignment="1">
      <alignment wrapText="1"/>
    </xf>
    <xf numFmtId="0" fontId="16" fillId="0" borderId="22" xfId="3" applyFont="1" applyBorder="1" applyAlignment="1">
      <alignment wrapText="1"/>
    </xf>
    <xf numFmtId="0" fontId="11" fillId="0" borderId="23"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165" fontId="11" fillId="5" borderId="28" xfId="3" applyNumberFormat="1" applyFont="1" applyFill="1" applyBorder="1" applyAlignment="1" applyProtection="1">
      <alignment horizontal="center"/>
    </xf>
    <xf numFmtId="165" fontId="11" fillId="5" borderId="29" xfId="3" applyNumberFormat="1" applyFont="1" applyFill="1" applyBorder="1" applyAlignment="1" applyProtection="1">
      <alignment horizontal="center"/>
    </xf>
    <xf numFmtId="0" fontId="2" fillId="0" borderId="0" xfId="3" applyAlignment="1"/>
    <xf numFmtId="0" fontId="2" fillId="0" borderId="24" xfId="3" applyBorder="1" applyAlignment="1">
      <alignment horizontal="center" vertical="center" wrapText="1"/>
    </xf>
    <xf numFmtId="0" fontId="2" fillId="0" borderId="25"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7" xfId="3" applyFont="1" applyBorder="1" applyAlignment="1">
      <alignment horizontal="center"/>
    </xf>
    <xf numFmtId="0" fontId="11" fillId="0" borderId="30" xfId="3" applyFont="1" applyBorder="1" applyAlignment="1"/>
    <xf numFmtId="0" fontId="11" fillId="0" borderId="28" xfId="3" applyFont="1" applyBorder="1" applyAlignment="1"/>
    <xf numFmtId="165" fontId="11" fillId="6" borderId="28" xfId="3" applyNumberFormat="1" applyFont="1" applyFill="1" applyBorder="1" applyAlignment="1" applyProtection="1"/>
    <xf numFmtId="165" fontId="11" fillId="6" borderId="29" xfId="3" applyNumberFormat="1" applyFont="1" applyFill="1" applyBorder="1" applyAlignment="1" applyProtection="1"/>
    <xf numFmtId="1" fontId="16" fillId="0" borderId="21" xfId="3" applyNumberFormat="1" applyFont="1" applyBorder="1" applyAlignment="1">
      <alignment horizontal="center"/>
    </xf>
    <xf numFmtId="1" fontId="16" fillId="0" borderId="4" xfId="3" applyNumberFormat="1" applyFont="1" applyBorder="1" applyAlignment="1">
      <alignment horizontal="center"/>
    </xf>
    <xf numFmtId="1" fontId="16" fillId="0" borderId="22"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6" xfId="0" applyFont="1" applyFill="1" applyBorder="1" applyAlignment="1" applyProtection="1">
      <alignment vertical="top" wrapText="1"/>
      <protection locked="0"/>
    </xf>
    <xf numFmtId="0" fontId="6" fillId="0" borderId="0" xfId="0" applyFont="1" applyAlignment="1" applyProtection="1">
      <protection locked="0"/>
    </xf>
    <xf numFmtId="0" fontId="5" fillId="6" borderId="40" xfId="0" applyFont="1" applyFill="1" applyBorder="1" applyAlignment="1" applyProtection="1">
      <protection locked="0"/>
    </xf>
    <xf numFmtId="0" fontId="5" fillId="6" borderId="41" xfId="0" applyFont="1" applyFill="1" applyBorder="1" applyAlignment="1" applyProtection="1">
      <protection locked="0"/>
    </xf>
    <xf numFmtId="0" fontId="6" fillId="0" borderId="0" xfId="0" applyFont="1" applyAlignment="1" applyProtection="1">
      <alignment wrapText="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5" fillId="0" borderId="0" xfId="0" applyFont="1" applyBorder="1" applyAlignment="1" applyProtection="1">
      <protection locked="0"/>
    </xf>
    <xf numFmtId="1" fontId="16" fillId="0" borderId="21" xfId="0" applyNumberFormat="1" applyFont="1" applyBorder="1" applyAlignment="1" applyProtection="1">
      <alignment horizontal="center"/>
    </xf>
    <xf numFmtId="1" fontId="16" fillId="0" borderId="22"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6" fillId="0" borderId="0" xfId="3" applyFont="1" applyAlignment="1" applyProtection="1">
      <alignment wrapText="1"/>
      <protection locked="0"/>
    </xf>
    <xf numFmtId="0" fontId="51" fillId="4" borderId="0" xfId="3" applyFont="1" applyFill="1" applyAlignment="1" applyProtection="1">
      <protection locked="0"/>
    </xf>
    <xf numFmtId="0" fontId="52"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21" xfId="3" applyNumberFormat="1" applyFont="1" applyBorder="1" applyAlignment="1" applyProtection="1">
      <alignment horizontal="center"/>
    </xf>
    <xf numFmtId="1" fontId="16" fillId="0" borderId="22"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center" wrapText="1"/>
    </xf>
    <xf numFmtId="0" fontId="6" fillId="0" borderId="26" xfId="0" applyFont="1" applyFill="1" applyBorder="1" applyAlignment="1">
      <alignment horizontal="center"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3" fillId="0" borderId="0" xfId="0" applyFont="1" applyFill="1" applyAlignment="1">
      <alignment horizontal="center" wrapText="1"/>
    </xf>
    <xf numFmtId="0" fontId="6" fillId="0" borderId="1" xfId="0" applyFont="1" applyFill="1" applyBorder="1" applyAlignment="1" applyProtection="1">
      <alignment horizontal="center" wrapText="1"/>
      <protection locked="0"/>
    </xf>
    <xf numFmtId="0" fontId="20" fillId="0" borderId="1"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6" xfId="0" applyFont="1" applyFill="1" applyBorder="1" applyAlignment="1">
      <alignment horizontal="right"/>
    </xf>
    <xf numFmtId="0" fontId="16" fillId="0" borderId="0" xfId="0" applyFont="1" applyFill="1" applyAlignment="1">
      <alignment horizontal="left" vertical="center" wrapText="1"/>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3" xfId="0" applyFont="1" applyFill="1" applyBorder="1" applyAlignment="1">
      <alignment horizontal="center" wrapText="1"/>
    </xf>
    <xf numFmtId="0" fontId="6" fillId="0" borderId="0" xfId="0" applyFont="1" applyFill="1" applyBorder="1" applyAlignment="1">
      <alignment horizontal="center" wrapText="1"/>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20" fillId="0" borderId="1" xfId="0" applyFont="1" applyFill="1" applyBorder="1" applyAlignment="1" applyProtection="1">
      <alignment horizontal="left"/>
      <protection locked="0"/>
    </xf>
    <xf numFmtId="0" fontId="27" fillId="2" borderId="0" xfId="0" applyFont="1" applyFill="1" applyAlignment="1">
      <alignment horizontal="center"/>
    </xf>
    <xf numFmtId="165" fontId="6" fillId="0" borderId="21" xfId="0" applyNumberFormat="1" applyFont="1" applyBorder="1" applyAlignment="1" applyProtection="1">
      <alignment horizontal="center"/>
      <protection locked="0"/>
    </xf>
    <xf numFmtId="165" fontId="6" fillId="0" borderId="22" xfId="0" applyNumberFormat="1" applyFont="1" applyBorder="1" applyAlignment="1" applyProtection="1">
      <alignment horizontal="center"/>
      <protection locked="0"/>
    </xf>
    <xf numFmtId="165" fontId="6" fillId="6" borderId="36" xfId="0" applyNumberFormat="1" applyFont="1" applyFill="1" applyBorder="1" applyAlignment="1" applyProtection="1">
      <alignment horizontal="center"/>
      <protection locked="0"/>
    </xf>
    <xf numFmtId="165" fontId="6" fillId="6" borderId="38" xfId="0" applyNumberFormat="1" applyFont="1" applyFill="1" applyBorder="1" applyAlignment="1" applyProtection="1">
      <alignment horizontal="center"/>
      <protection locked="0"/>
    </xf>
    <xf numFmtId="0" fontId="16" fillId="0" borderId="1" xfId="0" applyFont="1" applyBorder="1" applyAlignment="1"/>
    <xf numFmtId="0" fontId="16" fillId="0" borderId="21" xfId="0" applyFont="1" applyBorder="1" applyAlignment="1"/>
    <xf numFmtId="0" fontId="0" fillId="0" borderId="4" xfId="0" applyBorder="1" applyAlignment="1"/>
    <xf numFmtId="0" fontId="0" fillId="0" borderId="22" xfId="0" applyBorder="1" applyAlignment="1"/>
    <xf numFmtId="0" fontId="16" fillId="0" borderId="36" xfId="0" applyFont="1" applyBorder="1" applyAlignment="1">
      <alignment horizontal="left" wrapText="1"/>
    </xf>
    <xf numFmtId="0" fontId="16" fillId="0" borderId="37" xfId="0" applyFont="1" applyBorder="1" applyAlignment="1">
      <alignment horizontal="left" wrapText="1"/>
    </xf>
    <xf numFmtId="0" fontId="16" fillId="0" borderId="38" xfId="0" applyFont="1" applyBorder="1" applyAlignment="1">
      <alignment horizontal="left" wrapText="1"/>
    </xf>
    <xf numFmtId="165" fontId="6" fillId="0" borderId="36" xfId="0" applyNumberFormat="1" applyFont="1" applyBorder="1" applyAlignment="1" applyProtection="1">
      <alignment horizontal="center"/>
      <protection locked="0"/>
    </xf>
    <xf numFmtId="165" fontId="6" fillId="0" borderId="38" xfId="0" applyNumberFormat="1" applyFont="1" applyBorder="1" applyAlignment="1" applyProtection="1">
      <alignment horizontal="center"/>
      <protection locked="0"/>
    </xf>
    <xf numFmtId="0" fontId="16" fillId="0" borderId="5" xfId="0" applyFont="1" applyBorder="1" applyAlignment="1"/>
    <xf numFmtId="165" fontId="6" fillId="0" borderId="8" xfId="0" applyNumberFormat="1" applyFont="1" applyBorder="1" applyAlignment="1" applyProtection="1">
      <alignment horizontal="center"/>
    </xf>
    <xf numFmtId="165" fontId="6" fillId="0" borderId="9" xfId="0" applyNumberFormat="1" applyFont="1" applyBorder="1" applyAlignment="1" applyProtection="1">
      <alignment horizontal="center"/>
    </xf>
    <xf numFmtId="0" fontId="7" fillId="0" borderId="0" xfId="0" applyFont="1" applyFill="1" applyBorder="1" applyAlignment="1">
      <alignment vertical="top" wrapText="1"/>
    </xf>
    <xf numFmtId="0" fontId="3" fillId="0" borderId="0" xfId="0" applyFont="1" applyAlignment="1">
      <alignment vertical="top" wrapText="1"/>
    </xf>
    <xf numFmtId="0" fontId="16" fillId="0" borderId="8" xfId="0" applyFont="1" applyBorder="1" applyAlignment="1"/>
    <xf numFmtId="0" fontId="0" fillId="0" borderId="10" xfId="0" applyBorder="1" applyAlignment="1"/>
    <xf numFmtId="0" fontId="0" fillId="0" borderId="9" xfId="0" applyBorder="1" applyAlignment="1"/>
    <xf numFmtId="0" fontId="0" fillId="0" borderId="9" xfId="0" applyBorder="1" applyAlignment="1" applyProtection="1">
      <alignment horizontal="center"/>
    </xf>
    <xf numFmtId="0" fontId="11" fillId="3" borderId="21" xfId="0" applyFont="1" applyFill="1" applyBorder="1" applyAlignment="1">
      <alignment horizontal="left"/>
    </xf>
    <xf numFmtId="0" fontId="11" fillId="3" borderId="4" xfId="0" applyFont="1" applyFill="1" applyBorder="1" applyAlignment="1">
      <alignment horizontal="left"/>
    </xf>
    <xf numFmtId="0" fontId="11" fillId="3" borderId="22" xfId="0" applyFont="1" applyFill="1" applyBorder="1" applyAlignment="1">
      <alignment horizontal="left"/>
    </xf>
    <xf numFmtId="165" fontId="10" fillId="6" borderId="21" xfId="0" applyNumberFormat="1" applyFont="1" applyFill="1" applyBorder="1" applyAlignment="1" applyProtection="1">
      <alignment horizontal="center"/>
    </xf>
    <xf numFmtId="165" fontId="10" fillId="6" borderId="22" xfId="0" applyNumberFormat="1" applyFont="1" applyFill="1" applyBorder="1" applyAlignment="1" applyProtection="1">
      <alignment horizontal="center"/>
    </xf>
    <xf numFmtId="165" fontId="6" fillId="0" borderId="5" xfId="0" applyNumberFormat="1" applyFont="1" applyBorder="1" applyAlignment="1" applyProtection="1">
      <alignment horizontal="center"/>
      <protection locked="0"/>
    </xf>
    <xf numFmtId="0" fontId="16" fillId="0" borderId="10" xfId="0" applyFont="1" applyBorder="1" applyAlignment="1"/>
    <xf numFmtId="0" fontId="16" fillId="0" borderId="9" xfId="0" applyFont="1" applyBorder="1" applyAlignment="1"/>
    <xf numFmtId="165" fontId="21" fillId="0" borderId="22" xfId="0" applyNumberFormat="1" applyFont="1" applyBorder="1" applyAlignment="1" applyProtection="1">
      <alignment horizontal="center"/>
      <protection locked="0"/>
    </xf>
    <xf numFmtId="0" fontId="16" fillId="6" borderId="36" xfId="0" applyFont="1" applyFill="1" applyBorder="1" applyAlignment="1"/>
    <xf numFmtId="0" fontId="16" fillId="6" borderId="37" xfId="0" applyFont="1" applyFill="1" applyBorder="1" applyAlignment="1"/>
    <xf numFmtId="0" fontId="16" fillId="6" borderId="38" xfId="0" applyFont="1" applyFill="1" applyBorder="1" applyAlignment="1"/>
    <xf numFmtId="0" fontId="0" fillId="6" borderId="37" xfId="0" applyFill="1" applyBorder="1" applyAlignment="1"/>
    <xf numFmtId="0" fontId="0" fillId="6" borderId="38"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4" xfId="0" applyFont="1" applyBorder="1" applyAlignment="1"/>
    <xf numFmtId="0" fontId="16" fillId="0" borderId="22" xfId="0" applyFont="1" applyBorder="1" applyAlignment="1"/>
    <xf numFmtId="165" fontId="6" fillId="0" borderId="5" xfId="0" applyNumberFormat="1" applyFont="1" applyBorder="1" applyAlignment="1" applyProtection="1">
      <alignment horizontal="center"/>
    </xf>
    <xf numFmtId="0" fontId="16" fillId="0" borderId="1" xfId="0" applyFont="1" applyFill="1" applyBorder="1" applyAlignment="1">
      <alignment wrapText="1"/>
    </xf>
    <xf numFmtId="165" fontId="6" fillId="6" borderId="1" xfId="0" applyNumberFormat="1" applyFont="1" applyFill="1" applyBorder="1" applyAlignment="1" applyProtection="1">
      <alignment horizontal="center"/>
    </xf>
    <xf numFmtId="164" fontId="50" fillId="3" borderId="31" xfId="0" applyNumberFormat="1" applyFont="1" applyFill="1" applyBorder="1" applyAlignment="1">
      <alignment horizontal="center" wrapText="1"/>
    </xf>
    <xf numFmtId="0" fontId="50" fillId="3" borderId="32"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6" xfId="0" applyFont="1" applyFill="1" applyBorder="1" applyAlignment="1"/>
    <xf numFmtId="165" fontId="6" fillId="0" borderId="23" xfId="0" applyNumberFormat="1" applyFont="1" applyBorder="1" applyAlignment="1">
      <alignment horizontal="center"/>
    </xf>
    <xf numFmtId="165" fontId="6" fillId="0" borderId="24"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0" fillId="0" borderId="0" xfId="0" applyAlignment="1">
      <alignment horizontal="center" vertical="center" wrapText="1"/>
    </xf>
    <xf numFmtId="165" fontId="5" fillId="0" borderId="11" xfId="0" applyNumberFormat="1" applyFont="1" applyBorder="1" applyAlignment="1">
      <alignment horizontal="center" vertical="center"/>
    </xf>
    <xf numFmtId="165" fontId="21" fillId="0" borderId="27"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9" xfId="0" applyNumberFormat="1" applyFont="1" applyBorder="1" applyAlignment="1">
      <alignment horizontal="center" vertical="center"/>
    </xf>
    <xf numFmtId="165" fontId="50" fillId="3" borderId="32" xfId="0" applyNumberFormat="1" applyFont="1" applyFill="1" applyBorder="1" applyAlignment="1">
      <alignment horizontal="center" vertical="center"/>
    </xf>
    <xf numFmtId="165" fontId="50" fillId="3" borderId="33" xfId="0" applyNumberFormat="1" applyFont="1" applyFill="1" applyBorder="1" applyAlignment="1">
      <alignment horizontal="center" vertical="center"/>
    </xf>
    <xf numFmtId="0" fontId="16" fillId="0" borderId="0" xfId="0" applyFont="1" applyAlignment="1"/>
    <xf numFmtId="1" fontId="16" fillId="0" borderId="21" xfId="0" applyNumberFormat="1" applyFont="1" applyBorder="1" applyAlignment="1">
      <alignment horizontal="center"/>
    </xf>
    <xf numFmtId="1" fontId="16" fillId="0" borderId="22" xfId="0" applyNumberFormat="1" applyFont="1" applyBorder="1" applyAlignment="1">
      <alignment horizontal="center"/>
    </xf>
    <xf numFmtId="0" fontId="16" fillId="0" borderId="21" xfId="0" applyFont="1" applyBorder="1" applyAlignment="1" applyProtection="1">
      <protection locked="0"/>
    </xf>
    <xf numFmtId="0" fontId="16" fillId="0" borderId="4" xfId="0" applyFont="1" applyBorder="1" applyAlignment="1" applyProtection="1">
      <protection locked="0"/>
    </xf>
    <xf numFmtId="0" fontId="16" fillId="0" borderId="22" xfId="0" applyFont="1" applyBorder="1" applyAlignment="1" applyProtection="1">
      <protection locked="0"/>
    </xf>
    <xf numFmtId="3" fontId="6" fillId="0" borderId="21" xfId="0" applyNumberFormat="1" applyFont="1" applyBorder="1" applyAlignment="1" applyProtection="1">
      <alignment horizontal="center"/>
      <protection locked="0"/>
    </xf>
    <xf numFmtId="3" fontId="6" fillId="0" borderId="22" xfId="0" applyNumberFormat="1" applyFont="1" applyBorder="1" applyAlignment="1" applyProtection="1">
      <alignment horizontal="center"/>
      <protection locked="0"/>
    </xf>
    <xf numFmtId="0" fontId="35" fillId="4" borderId="17" xfId="0" applyFont="1" applyFill="1" applyBorder="1" applyAlignment="1">
      <alignment wrapText="1"/>
    </xf>
    <xf numFmtId="0" fontId="35" fillId="4" borderId="14" xfId="0" applyFont="1" applyFill="1" applyBorder="1" applyAlignment="1">
      <alignment wrapText="1"/>
    </xf>
    <xf numFmtId="0" fontId="35" fillId="4" borderId="18" xfId="0" applyFont="1" applyFill="1" applyBorder="1" applyAlignment="1">
      <alignment wrapText="1"/>
    </xf>
    <xf numFmtId="164" fontId="16" fillId="2" borderId="10" xfId="0" applyNumberFormat="1" applyFont="1" applyFill="1" applyBorder="1" applyAlignment="1" applyProtection="1">
      <alignment horizontal="center"/>
    </xf>
    <xf numFmtId="164" fontId="16" fillId="2" borderId="34" xfId="0" applyNumberFormat="1" applyFont="1" applyFill="1" applyBorder="1" applyAlignment="1" applyProtection="1">
      <alignment horizontal="center"/>
    </xf>
    <xf numFmtId="0" fontId="16" fillId="0" borderId="8" xfId="0" applyFont="1" applyBorder="1" applyAlignment="1" applyProtection="1">
      <protection locked="0"/>
    </xf>
    <xf numFmtId="0" fontId="21" fillId="0" borderId="10" xfId="0" applyFont="1" applyBorder="1" applyAlignment="1" applyProtection="1">
      <protection locked="0"/>
    </xf>
    <xf numFmtId="0" fontId="21" fillId="0" borderId="9" xfId="0" applyFont="1" applyBorder="1" applyAlignment="1" applyProtection="1">
      <protection locked="0"/>
    </xf>
    <xf numFmtId="3" fontId="21" fillId="0" borderId="22" xfId="0" applyNumberFormat="1" applyFont="1" applyBorder="1" applyAlignment="1" applyProtection="1">
      <alignment horizontal="center"/>
      <protection locked="0"/>
    </xf>
    <xf numFmtId="165" fontId="6" fillId="0" borderId="1"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11" fillId="0" borderId="0" xfId="0" applyFont="1" applyAlignment="1" applyProtection="1">
      <alignment wrapText="1"/>
      <protection locked="0"/>
    </xf>
    <xf numFmtId="0" fontId="11" fillId="0" borderId="0" xfId="0" applyFont="1" applyFill="1" applyAlignment="1" applyProtection="1">
      <alignment wrapText="1"/>
      <protection locked="0"/>
    </xf>
    <xf numFmtId="0" fontId="27" fillId="2" borderId="0" xfId="0" applyFont="1" applyFill="1" applyAlignment="1" applyProtection="1">
      <protection locked="0"/>
    </xf>
    <xf numFmtId="1" fontId="16" fillId="0" borderId="0" xfId="0" applyNumberFormat="1" applyFont="1" applyBorder="1" applyAlignment="1" applyProtection="1">
      <alignment horizontal="center"/>
    </xf>
    <xf numFmtId="0" fontId="11" fillId="0" borderId="0" xfId="0" applyFont="1" applyAlignment="1" applyProtection="1">
      <protection locked="0"/>
    </xf>
    <xf numFmtId="168" fontId="16" fillId="0" borderId="4" xfId="0" applyNumberFormat="1" applyFont="1" applyBorder="1" applyAlignment="1" applyProtection="1">
      <alignment horizontal="left"/>
    </xf>
    <xf numFmtId="4" fontId="11" fillId="0" borderId="10" xfId="0" applyNumberFormat="1" applyFont="1" applyBorder="1" applyAlignment="1" applyProtection="1">
      <alignment horizontal="left"/>
    </xf>
    <xf numFmtId="0" fontId="0" fillId="0" borderId="0" xfId="0" applyAlignment="1" applyProtection="1">
      <protection locked="0"/>
    </xf>
    <xf numFmtId="0" fontId="16" fillId="0" borderId="10" xfId="0" applyFont="1" applyBorder="1" applyAlignment="1" applyProtection="1">
      <alignment horizontal="center"/>
      <protection locked="0"/>
    </xf>
    <xf numFmtId="0" fontId="19" fillId="0" borderId="0" xfId="0" applyFont="1" applyAlignment="1" applyProtection="1">
      <protection locked="0"/>
    </xf>
    <xf numFmtId="0" fontId="16" fillId="0" borderId="10" xfId="0" applyFont="1" applyBorder="1" applyAlignment="1" applyProtection="1"/>
    <xf numFmtId="0" fontId="16" fillId="0" borderId="4" xfId="0" applyFont="1" applyBorder="1" applyAlignment="1" applyProtection="1">
      <alignment horizontal="left"/>
    </xf>
    <xf numFmtId="0" fontId="7" fillId="0" borderId="23"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0" fontId="7" fillId="0" borderId="25" xfId="0" applyFont="1" applyBorder="1" applyAlignment="1" applyProtection="1">
      <alignment horizontal="center" wrapText="1"/>
      <protection locked="0"/>
    </xf>
    <xf numFmtId="0" fontId="16" fillId="0" borderId="19" xfId="0" applyFont="1" applyBorder="1" applyAlignment="1" applyProtection="1">
      <alignment horizontal="center"/>
    </xf>
    <xf numFmtId="0" fontId="16" fillId="0" borderId="10" xfId="0" applyFont="1" applyBorder="1" applyAlignment="1" applyProtection="1">
      <alignment horizontal="center"/>
    </xf>
    <xf numFmtId="0" fontId="16" fillId="0" borderId="20" xfId="0" applyFont="1" applyBorder="1" applyAlignment="1" applyProtection="1">
      <alignment horizontal="center"/>
    </xf>
    <xf numFmtId="0" fontId="16" fillId="0" borderId="39" xfId="0" applyFont="1" applyBorder="1" applyAlignment="1" applyProtection="1">
      <alignment horizontal="center"/>
    </xf>
    <xf numFmtId="0" fontId="16" fillId="0" borderId="4" xfId="0" applyFont="1" applyBorder="1" applyAlignment="1" applyProtection="1">
      <alignment horizontal="center"/>
    </xf>
    <xf numFmtId="0" fontId="16" fillId="0" borderId="35" xfId="0" applyFont="1" applyBorder="1" applyAlignment="1" applyProtection="1">
      <alignment horizontal="center"/>
    </xf>
    <xf numFmtId="4" fontId="11" fillId="0" borderId="4" xfId="0" applyNumberFormat="1" applyFont="1" applyBorder="1" applyAlignment="1" applyProtection="1">
      <alignment horizontal="left"/>
    </xf>
    <xf numFmtId="0" fontId="32" fillId="2" borderId="0" xfId="0" applyFont="1" applyFill="1" applyAlignment="1" applyProtection="1">
      <protection locked="0"/>
    </xf>
    <xf numFmtId="0" fontId="16" fillId="0" borderId="4" xfId="0" applyFont="1" applyBorder="1" applyAlignment="1" applyProtection="1">
      <alignment horizontal="center"/>
      <protection locked="0"/>
    </xf>
    <xf numFmtId="1" fontId="16" fillId="0" borderId="4" xfId="0" applyNumberFormat="1" applyFont="1" applyBorder="1" applyAlignment="1" applyProtection="1">
      <alignment horizontal="center"/>
    </xf>
    <xf numFmtId="1" fontId="16" fillId="0" borderId="23" xfId="0" applyNumberFormat="1" applyFont="1" applyFill="1" applyBorder="1" applyAlignment="1" applyProtection="1">
      <alignment horizontal="center"/>
    </xf>
    <xf numFmtId="1" fontId="16" fillId="0" borderId="25"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xf numFmtId="0" fontId="0" fillId="0" borderId="0" xfId="0" applyFill="1" applyAlignment="1" applyProtection="1"/>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7" fillId="0" borderId="0" xfId="0" applyFont="1" applyFill="1" applyAlignment="1">
      <alignment horizontal="left" vertical="center" wrapText="1"/>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58:$A$62" noThreeD="1" sel="0" val="0"/>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36</xdr:row>
      <xdr:rowOff>95251</xdr:rowOff>
    </xdr:from>
    <xdr:to>
      <xdr:col>10</xdr:col>
      <xdr:colOff>485775</xdr:colOff>
      <xdr:row>40</xdr:row>
      <xdr:rowOff>104776</xdr:rowOff>
    </xdr:to>
    <xdr:sp macro="" textlink="">
      <xdr:nvSpPr>
        <xdr:cNvPr id="4" name="TextBox 3"/>
        <xdr:cNvSpPr txBox="1"/>
      </xdr:nvSpPr>
      <xdr:spPr>
        <a:xfrm>
          <a:off x="0" y="8915401"/>
          <a:ext cx="6829425" cy="733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257175</xdr:rowOff>
    </xdr:from>
    <xdr:to>
      <xdr:col>10</xdr:col>
      <xdr:colOff>609600</xdr:colOff>
      <xdr:row>32</xdr:row>
      <xdr:rowOff>0</xdr:rowOff>
    </xdr:to>
    <xdr:sp macro="" textlink="">
      <xdr:nvSpPr>
        <xdr:cNvPr id="2" name="TextBox 1"/>
        <xdr:cNvSpPr txBox="1"/>
      </xdr:nvSpPr>
      <xdr:spPr>
        <a:xfrm>
          <a:off x="0" y="7515225"/>
          <a:ext cx="649605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1409700"/>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11</xdr:row>
          <xdr:rowOff>0</xdr:rowOff>
        </xdr:from>
        <xdr:to>
          <xdr:col>0</xdr:col>
          <xdr:colOff>1457325</xdr:colOff>
          <xdr:row>12</xdr:row>
          <xdr:rowOff>57150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57150</xdr:rowOff>
        </xdr:from>
        <xdr:to>
          <xdr:col>0</xdr:col>
          <xdr:colOff>1057275</xdr:colOff>
          <xdr:row>13</xdr:row>
          <xdr:rowOff>142875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47625</xdr:rowOff>
        </xdr:from>
        <xdr:to>
          <xdr:col>0</xdr:col>
          <xdr:colOff>1066800</xdr:colOff>
          <xdr:row>25</xdr:row>
          <xdr:rowOff>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9525</xdr:rowOff>
        </xdr:from>
        <xdr:to>
          <xdr:col>0</xdr:col>
          <xdr:colOff>1066800</xdr:colOff>
          <xdr:row>26</xdr:row>
          <xdr:rowOff>133350</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133350</xdr:rowOff>
        </xdr:from>
        <xdr:to>
          <xdr:col>0</xdr:col>
          <xdr:colOff>1066800</xdr:colOff>
          <xdr:row>28</xdr:row>
          <xdr:rowOff>123825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36</xdr:row>
          <xdr:rowOff>0</xdr:rowOff>
        </xdr:from>
        <xdr:to>
          <xdr:col>1</xdr:col>
          <xdr:colOff>609600</xdr:colOff>
          <xdr:row>36</xdr:row>
          <xdr:rowOff>190500</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228600</xdr:rowOff>
        </xdr:from>
        <xdr:to>
          <xdr:col>2</xdr:col>
          <xdr:colOff>581025</xdr:colOff>
          <xdr:row>12</xdr:row>
          <xdr:rowOff>28575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219075</xdr:rowOff>
        </xdr:from>
        <xdr:to>
          <xdr:col>3</xdr:col>
          <xdr:colOff>552450</xdr:colOff>
          <xdr:row>12</xdr:row>
          <xdr:rowOff>9525</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0</xdr:rowOff>
        </xdr:from>
        <xdr:to>
          <xdr:col>4</xdr:col>
          <xdr:colOff>657225</xdr:colOff>
          <xdr:row>3</xdr:row>
          <xdr:rowOff>19050</xdr:rowOff>
        </xdr:to>
        <xdr:sp macro="" textlink="">
          <xdr:nvSpPr>
            <xdr:cNvPr id="15679" name="Drop Down 1343" hidden="1">
              <a:extLst>
                <a:ext uri="{63B3BB69-23CF-44E3-9099-C40C66FF867C}">
                  <a14:compatExt spid="_x0000_s15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33</xdr:row>
          <xdr:rowOff>66675</xdr:rowOff>
        </xdr:from>
        <xdr:to>
          <xdr:col>6</xdr:col>
          <xdr:colOff>200025</xdr:colOff>
          <xdr:row>35</xdr:row>
          <xdr:rowOff>76200</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104775</xdr:rowOff>
        </xdr:from>
        <xdr:to>
          <xdr:col>7</xdr:col>
          <xdr:colOff>219075</xdr:colOff>
          <xdr:row>35</xdr:row>
          <xdr:rowOff>19050</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35</xdr:row>
          <xdr:rowOff>76200</xdr:rowOff>
        </xdr:from>
        <xdr:to>
          <xdr:col>3</xdr:col>
          <xdr:colOff>66675</xdr:colOff>
          <xdr:row>36</xdr:row>
          <xdr:rowOff>200025</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16</xdr:row>
          <xdr:rowOff>38100</xdr:rowOff>
        </xdr:from>
        <xdr:to>
          <xdr:col>2</xdr:col>
          <xdr:colOff>514350</xdr:colOff>
          <xdr:row>17</xdr:row>
          <xdr:rowOff>38100</xdr:rowOff>
        </xdr:to>
        <xdr:sp macro="" textlink="">
          <xdr:nvSpPr>
            <xdr:cNvPr id="15688" name="Check Box 1352" hidden="1">
              <a:extLst>
                <a:ext uri="{63B3BB69-23CF-44E3-9099-C40C66FF867C}">
                  <a14:compatExt spid="_x0000_s156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28575</xdr:rowOff>
        </xdr:from>
        <xdr:to>
          <xdr:col>3</xdr:col>
          <xdr:colOff>323850</xdr:colOff>
          <xdr:row>17</xdr:row>
          <xdr:rowOff>66675</xdr:rowOff>
        </xdr:to>
        <xdr:sp macro="" textlink="">
          <xdr:nvSpPr>
            <xdr:cNvPr id="15689" name="Check Box 1353" hidden="1">
              <a:extLst>
                <a:ext uri="{63B3BB69-23CF-44E3-9099-C40C66FF867C}">
                  <a14:compatExt spid="_x0000_s156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t>AMI</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___________________________@______________________" TargetMode="External"/><Relationship Id="rId1" Type="http://schemas.openxmlformats.org/officeDocument/2006/relationships/printerSettings" Target="../printerSettings/printerSettings13.bin"/><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5"/>
  <sheetViews>
    <sheetView showGridLines="0" tabSelected="1" zoomScaleNormal="100" workbookViewId="0">
      <selection activeCell="B23" sqref="B23"/>
    </sheetView>
  </sheetViews>
  <sheetFormatPr defaultColWidth="9.28515625" defaultRowHeight="14.25" x14ac:dyDescent="0.2"/>
  <cols>
    <col min="1" max="1" width="8.42578125" style="76" customWidth="1"/>
    <col min="2" max="2" width="10.28515625" style="76" customWidth="1"/>
    <col min="3" max="5" width="9.28515625" style="76"/>
    <col min="6" max="6" width="6.7109375" style="76" customWidth="1"/>
    <col min="7" max="7" width="9.28515625" style="76"/>
    <col min="8" max="8" width="7.140625" style="76" customWidth="1"/>
    <col min="9" max="9" width="13.140625" style="76" customWidth="1"/>
    <col min="10" max="10" width="12.28515625" style="76" customWidth="1"/>
    <col min="11" max="16384" width="9.28515625" style="76"/>
  </cols>
  <sheetData>
    <row r="1" spans="1:11" ht="15" x14ac:dyDescent="0.2">
      <c r="A1" s="296"/>
      <c r="B1" s="296"/>
      <c r="C1" s="296"/>
      <c r="D1" s="296"/>
      <c r="E1" s="297"/>
      <c r="F1" s="297"/>
      <c r="G1" s="298"/>
      <c r="H1" s="299"/>
      <c r="I1" s="298"/>
      <c r="J1" s="299"/>
      <c r="K1" s="151"/>
    </row>
    <row r="2" spans="1:11" ht="25.5" customHeight="1" x14ac:dyDescent="0.2">
      <c r="A2" s="152"/>
      <c r="B2" s="300"/>
      <c r="C2" s="300"/>
      <c r="D2" s="300"/>
      <c r="E2" s="300"/>
      <c r="F2" s="300"/>
      <c r="G2" s="300"/>
      <c r="H2" s="300"/>
      <c r="I2" s="230">
        <f>'Check Request'!$B$6</f>
        <v>0</v>
      </c>
      <c r="J2" s="230">
        <f>'Check Request'!$D$6</f>
        <v>0</v>
      </c>
      <c r="K2" s="231">
        <f>'Check Request'!$H$6</f>
        <v>0</v>
      </c>
    </row>
    <row r="3" spans="1:11" s="154" customFormat="1" ht="25.5" customHeight="1" x14ac:dyDescent="0.25">
      <c r="A3" s="295" t="s">
        <v>257</v>
      </c>
      <c r="B3" s="295"/>
      <c r="C3" s="295"/>
      <c r="D3" s="295"/>
      <c r="E3" s="295"/>
      <c r="F3" s="295"/>
      <c r="G3" s="295"/>
      <c r="H3" s="295"/>
      <c r="I3" s="295"/>
      <c r="J3" s="295"/>
      <c r="K3" s="295"/>
    </row>
    <row r="4" spans="1:11" s="156" customFormat="1" ht="18" customHeight="1" x14ac:dyDescent="0.25">
      <c r="A4" s="155"/>
      <c r="B4" s="155"/>
      <c r="C4" s="155"/>
      <c r="D4" s="155"/>
      <c r="E4" s="155"/>
      <c r="F4" s="161" t="s">
        <v>151</v>
      </c>
      <c r="G4" s="155"/>
      <c r="H4" s="155"/>
      <c r="I4" s="155"/>
      <c r="J4" s="155"/>
      <c r="K4" s="155"/>
    </row>
    <row r="5" spans="1:11" s="162" customFormat="1" ht="41.25" customHeight="1" x14ac:dyDescent="0.25">
      <c r="A5" s="294"/>
      <c r="B5" s="294"/>
      <c r="C5" s="294"/>
      <c r="D5" s="294"/>
      <c r="E5" s="294"/>
      <c r="F5" s="294"/>
      <c r="G5" s="294"/>
      <c r="H5" s="294"/>
      <c r="I5" s="294"/>
      <c r="J5" s="294"/>
      <c r="K5" s="294"/>
    </row>
    <row r="6" spans="1:11" ht="17.25" customHeight="1" x14ac:dyDescent="0.2">
      <c r="A6" s="53" t="s">
        <v>134</v>
      </c>
      <c r="B6" s="53"/>
      <c r="C6" s="53"/>
      <c r="D6" s="53"/>
      <c r="E6" s="53"/>
      <c r="F6" s="53"/>
      <c r="G6" s="53"/>
      <c r="H6" s="53"/>
      <c r="I6" s="53"/>
      <c r="J6" s="53"/>
      <c r="K6" s="53"/>
    </row>
    <row r="7" spans="1:11" ht="17.25" customHeight="1" x14ac:dyDescent="0.2">
      <c r="A7" s="53" t="s">
        <v>152</v>
      </c>
      <c r="B7" s="53"/>
      <c r="C7" s="53"/>
      <c r="D7" s="53"/>
      <c r="E7" s="53"/>
      <c r="F7" s="53"/>
      <c r="G7" s="53"/>
      <c r="H7" s="53"/>
      <c r="I7" s="53"/>
      <c r="J7" s="53"/>
    </row>
    <row r="8" spans="1:11" ht="17.25" customHeight="1" x14ac:dyDescent="0.2">
      <c r="A8" s="53" t="s">
        <v>230</v>
      </c>
      <c r="B8" s="53"/>
      <c r="C8" s="53"/>
      <c r="D8" s="53"/>
      <c r="E8" s="53"/>
      <c r="F8" s="53"/>
      <c r="G8" s="53"/>
      <c r="H8" s="53"/>
      <c r="I8" s="53"/>
      <c r="J8" s="53"/>
    </row>
    <row r="9" spans="1:11" ht="17.25" customHeight="1" x14ac:dyDescent="0.2">
      <c r="A9" s="53"/>
      <c r="B9" s="144" t="s">
        <v>121</v>
      </c>
      <c r="C9" s="53"/>
      <c r="D9" s="53"/>
      <c r="E9" s="53"/>
      <c r="F9" s="53"/>
      <c r="G9" s="53"/>
      <c r="H9" s="53"/>
      <c r="I9" s="53"/>
      <c r="J9" s="53"/>
      <c r="K9" s="53"/>
    </row>
    <row r="10" spans="1:11" ht="17.25" customHeight="1" x14ac:dyDescent="0.2">
      <c r="A10" s="53"/>
      <c r="B10" s="53" t="s">
        <v>138</v>
      </c>
      <c r="C10" s="53"/>
      <c r="D10" s="53"/>
      <c r="E10" s="53"/>
      <c r="F10" s="53"/>
      <c r="G10" s="53"/>
      <c r="H10" s="53"/>
      <c r="I10" s="53"/>
      <c r="J10" s="53"/>
      <c r="K10" s="53"/>
    </row>
    <row r="11" spans="1:11" ht="17.25" customHeight="1" x14ac:dyDescent="0.2">
      <c r="A11" s="53"/>
      <c r="B11" s="53" t="s">
        <v>139</v>
      </c>
      <c r="C11" s="53"/>
      <c r="D11" s="53"/>
      <c r="E11" s="53"/>
      <c r="F11" s="53"/>
      <c r="G11" s="53"/>
      <c r="H11" s="53"/>
      <c r="I11" s="53"/>
      <c r="J11" s="53"/>
      <c r="K11" s="53"/>
    </row>
    <row r="12" spans="1:11" ht="17.25" customHeight="1" x14ac:dyDescent="0.2">
      <c r="A12" s="53"/>
      <c r="B12" s="53" t="s">
        <v>234</v>
      </c>
      <c r="C12" s="53"/>
      <c r="D12" s="53"/>
      <c r="E12" s="53"/>
      <c r="F12" s="53"/>
      <c r="G12" s="53"/>
      <c r="H12" s="53"/>
      <c r="I12" s="53"/>
      <c r="J12" s="53"/>
      <c r="K12" s="53"/>
    </row>
    <row r="13" spans="1:11" ht="17.25" customHeight="1" x14ac:dyDescent="0.2">
      <c r="A13" s="53"/>
      <c r="B13" s="53" t="s">
        <v>148</v>
      </c>
      <c r="C13" s="53"/>
      <c r="D13" s="53"/>
      <c r="E13" s="53"/>
      <c r="F13" s="53"/>
      <c r="G13" s="53"/>
      <c r="H13" s="53"/>
      <c r="I13" s="53"/>
      <c r="J13" s="53"/>
      <c r="K13" s="53"/>
    </row>
    <row r="14" spans="1:11" ht="17.25" customHeight="1" x14ac:dyDescent="0.2">
      <c r="A14" s="53" t="s">
        <v>135</v>
      </c>
      <c r="B14" s="53"/>
      <c r="C14" s="53"/>
      <c r="D14" s="53"/>
      <c r="E14" s="53"/>
      <c r="F14" s="53"/>
      <c r="G14" s="53"/>
      <c r="H14" s="53"/>
      <c r="I14" s="53"/>
      <c r="J14" s="53"/>
      <c r="K14" s="53"/>
    </row>
    <row r="15" spans="1:11" ht="17.25" customHeight="1" x14ac:dyDescent="0.2">
      <c r="A15" s="53" t="s">
        <v>140</v>
      </c>
      <c r="B15" s="53"/>
      <c r="C15" s="53"/>
      <c r="D15" s="53"/>
      <c r="E15" s="53"/>
      <c r="F15" s="53"/>
      <c r="G15" s="53"/>
      <c r="H15" s="53"/>
      <c r="I15" s="53"/>
      <c r="J15" s="53"/>
      <c r="K15" s="53"/>
    </row>
    <row r="16" spans="1:11" ht="17.25" customHeight="1" x14ac:dyDescent="0.2">
      <c r="A16" s="53" t="s">
        <v>262</v>
      </c>
      <c r="B16" s="53"/>
      <c r="C16" s="53"/>
      <c r="D16" s="53"/>
      <c r="E16" s="53"/>
      <c r="F16" s="53"/>
      <c r="G16" s="53"/>
      <c r="H16" s="53"/>
      <c r="I16" s="53"/>
      <c r="J16" s="53"/>
      <c r="K16" s="53"/>
    </row>
    <row r="17" spans="1:11" ht="17.25" customHeight="1" x14ac:dyDescent="0.2">
      <c r="A17" s="53" t="s">
        <v>137</v>
      </c>
      <c r="B17" s="53"/>
      <c r="C17" s="53"/>
      <c r="D17" s="53"/>
      <c r="E17" s="53"/>
      <c r="F17" s="53"/>
      <c r="G17" s="53"/>
      <c r="H17" s="53"/>
      <c r="I17" s="53"/>
      <c r="J17" s="53"/>
      <c r="K17" s="53"/>
    </row>
    <row r="18" spans="1:11" ht="17.25" customHeight="1" x14ac:dyDescent="0.2">
      <c r="A18" s="53"/>
      <c r="B18" s="53" t="s">
        <v>231</v>
      </c>
      <c r="C18" s="53"/>
      <c r="D18" s="53"/>
      <c r="E18" s="53"/>
      <c r="F18" s="53"/>
      <c r="G18" s="53"/>
      <c r="H18" s="53"/>
      <c r="I18" s="53"/>
      <c r="J18" s="53"/>
      <c r="K18" s="53"/>
    </row>
    <row r="19" spans="1:11" ht="17.25" customHeight="1" x14ac:dyDescent="0.2">
      <c r="A19" s="53" t="s">
        <v>263</v>
      </c>
      <c r="B19" s="53"/>
      <c r="C19" s="53"/>
      <c r="D19" s="53"/>
      <c r="E19" s="53"/>
      <c r="F19" s="53"/>
      <c r="G19" s="53"/>
      <c r="H19" s="53"/>
      <c r="I19" s="53"/>
      <c r="J19" s="53"/>
      <c r="K19" s="53"/>
    </row>
    <row r="20" spans="1:11" ht="15.75" customHeight="1" x14ac:dyDescent="0.2">
      <c r="A20" s="53" t="s">
        <v>260</v>
      </c>
      <c r="B20" s="53"/>
      <c r="C20" s="53"/>
      <c r="D20" s="53"/>
      <c r="E20" s="53"/>
      <c r="F20" s="53"/>
      <c r="G20" s="53"/>
      <c r="H20" s="53"/>
      <c r="I20" s="53"/>
      <c r="J20" s="53"/>
      <c r="K20" s="53"/>
    </row>
    <row r="21" spans="1:11" ht="17.25" customHeight="1" x14ac:dyDescent="0.2">
      <c r="A21" s="53" t="s">
        <v>136</v>
      </c>
      <c r="B21" s="53"/>
      <c r="C21" s="53"/>
      <c r="D21" s="53"/>
      <c r="E21" s="53"/>
      <c r="F21" s="53"/>
      <c r="G21" s="53"/>
      <c r="H21" s="53"/>
      <c r="I21" s="53"/>
      <c r="J21" s="53"/>
      <c r="K21" s="53"/>
    </row>
    <row r="22" spans="1:11" ht="17.25" customHeight="1" x14ac:dyDescent="0.2">
      <c r="A22" s="53" t="s">
        <v>253</v>
      </c>
      <c r="B22" s="53"/>
      <c r="C22" s="53"/>
      <c r="D22" s="53"/>
      <c r="E22" s="53"/>
      <c r="F22" s="53"/>
      <c r="G22" s="53"/>
      <c r="H22" s="53"/>
      <c r="I22" s="53"/>
      <c r="J22" s="53"/>
      <c r="K22" s="53"/>
    </row>
    <row r="23" spans="1:11" ht="17.25" customHeight="1" x14ac:dyDescent="0.2">
      <c r="A23" s="53" t="s">
        <v>149</v>
      </c>
      <c r="B23" s="53"/>
      <c r="C23" s="53"/>
      <c r="D23" s="53"/>
      <c r="E23" s="53"/>
      <c r="F23" s="53"/>
      <c r="G23" s="53"/>
      <c r="H23" s="53"/>
      <c r="I23" s="53"/>
      <c r="J23" s="53"/>
      <c r="K23" s="53"/>
    </row>
    <row r="24" spans="1:11" ht="17.25" customHeight="1" x14ac:dyDescent="0.2">
      <c r="A24" s="53" t="s">
        <v>203</v>
      </c>
      <c r="B24" s="53"/>
      <c r="C24" s="53"/>
      <c r="D24" s="41"/>
      <c r="E24" s="53"/>
      <c r="F24" s="53"/>
      <c r="G24" s="53"/>
      <c r="H24" s="53"/>
      <c r="I24" s="53"/>
      <c r="J24" s="53"/>
      <c r="K24" s="53"/>
    </row>
    <row r="25" spans="1:11" ht="17.25" customHeight="1" x14ac:dyDescent="0.2">
      <c r="A25" s="53" t="s">
        <v>141</v>
      </c>
      <c r="B25" s="53"/>
      <c r="C25" s="53"/>
      <c r="D25" s="53"/>
      <c r="E25" s="53"/>
      <c r="F25" s="53"/>
      <c r="G25" s="53"/>
      <c r="H25" s="53"/>
      <c r="I25" s="53"/>
      <c r="J25" s="53"/>
      <c r="K25" s="53"/>
    </row>
    <row r="26" spans="1:11" ht="15.75" customHeight="1" x14ac:dyDescent="0.2"/>
    <row r="27" spans="1:11" ht="7.5" customHeight="1" x14ac:dyDescent="0.2">
      <c r="A27" s="157"/>
      <c r="B27" s="157"/>
      <c r="C27" s="157"/>
      <c r="D27" s="157"/>
      <c r="E27" s="157"/>
      <c r="F27" s="157"/>
      <c r="G27" s="157"/>
      <c r="H27" s="157"/>
      <c r="I27" s="157"/>
      <c r="J27" s="157"/>
      <c r="K27" s="157"/>
    </row>
    <row r="28" spans="1:11" x14ac:dyDescent="0.2">
      <c r="A28" s="76" t="s">
        <v>150</v>
      </c>
    </row>
    <row r="29" spans="1:11" x14ac:dyDescent="0.2">
      <c r="B29" s="76" t="s">
        <v>143</v>
      </c>
    </row>
    <row r="30" spans="1:11" x14ac:dyDescent="0.2">
      <c r="B30" s="76" t="s">
        <v>204</v>
      </c>
    </row>
    <row r="32" spans="1:11" ht="15" customHeight="1" x14ac:dyDescent="0.2">
      <c r="A32" s="80" t="s">
        <v>235</v>
      </c>
      <c r="B32" s="158"/>
      <c r="C32" s="80"/>
      <c r="D32" s="80"/>
      <c r="E32" s="80"/>
      <c r="F32" s="80"/>
      <c r="G32" s="80"/>
      <c r="H32" s="80"/>
      <c r="I32" s="80"/>
      <c r="J32" s="80"/>
      <c r="K32" s="80"/>
    </row>
    <row r="33" spans="1:11" ht="0.75" customHeight="1" x14ac:dyDescent="0.2">
      <c r="A33" s="94"/>
      <c r="B33" s="255"/>
      <c r="C33" s="94"/>
      <c r="D33" s="94"/>
      <c r="E33" s="94"/>
      <c r="F33" s="94"/>
      <c r="G33" s="94"/>
      <c r="H33" s="94"/>
      <c r="I33" s="94"/>
      <c r="J33" s="94"/>
      <c r="K33" s="94"/>
    </row>
    <row r="34" spans="1:11" ht="62.25" customHeight="1" x14ac:dyDescent="0.2">
      <c r="A34" s="293" t="s">
        <v>264</v>
      </c>
      <c r="B34" s="293"/>
      <c r="C34" s="293"/>
      <c r="D34" s="293"/>
      <c r="E34" s="293"/>
      <c r="F34" s="293"/>
      <c r="G34" s="293"/>
      <c r="H34" s="293"/>
      <c r="I34" s="293"/>
      <c r="J34" s="293"/>
      <c r="K34" s="293"/>
    </row>
    <row r="35" spans="1:11" ht="36.75" customHeight="1" x14ac:dyDescent="0.2">
      <c r="A35" s="293" t="s">
        <v>265</v>
      </c>
      <c r="B35" s="293"/>
      <c r="C35" s="293"/>
      <c r="D35" s="293"/>
      <c r="E35" s="293"/>
      <c r="F35" s="293"/>
      <c r="G35" s="293"/>
      <c r="H35" s="293"/>
      <c r="I35" s="293"/>
      <c r="J35" s="293"/>
      <c r="K35" s="293"/>
    </row>
  </sheetData>
  <sheetProtection password="AA36" sheet="1" objects="1" scenarios="1" selectLockedCells="1" selectUnlockedCells="1"/>
  <mergeCells count="9">
    <mergeCell ref="A35:K35"/>
    <mergeCell ref="A34:K34"/>
    <mergeCell ref="A5:K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horizontalDpi="4294967294" verticalDpi="4294967294"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2"/>
  <sheetViews>
    <sheetView showGridLines="0" view="pageLayout" topLeftCell="A7" zoomScaleNormal="100" workbookViewId="0">
      <selection activeCell="H1" sqref="H1"/>
    </sheetView>
  </sheetViews>
  <sheetFormatPr defaultColWidth="9.28515625" defaultRowHeight="14.25" x14ac:dyDescent="0.2"/>
  <cols>
    <col min="1" max="1" width="12.140625" style="76" customWidth="1"/>
    <col min="2" max="8" width="9.28515625" style="76"/>
    <col min="9" max="9" width="16.28515625" style="76" customWidth="1"/>
    <col min="10" max="10" width="4.140625" style="76" customWidth="1"/>
    <col min="11" max="11" width="1.7109375" style="76" customWidth="1"/>
    <col min="12" max="12" width="4.140625" style="76" bestFit="1" customWidth="1"/>
    <col min="13" max="13" width="3.85546875" style="76" bestFit="1" customWidth="1"/>
    <col min="14" max="16384" width="9.28515625" style="76"/>
  </cols>
  <sheetData>
    <row r="1" spans="1:13" ht="14.25" customHeight="1" x14ac:dyDescent="0.2">
      <c r="B1" s="77" t="s">
        <v>27</v>
      </c>
      <c r="C1" s="549" t="str">
        <f>CONCATENATE('Check Request'!B6," ",'Check Request'!D6)</f>
        <v xml:space="preserve"> </v>
      </c>
      <c r="D1" s="549"/>
      <c r="E1" s="549"/>
      <c r="F1" s="549"/>
      <c r="G1" s="549"/>
    </row>
    <row r="2" spans="1:13" ht="20.25" customHeight="1" x14ac:dyDescent="0.2">
      <c r="B2" s="77" t="s">
        <v>119</v>
      </c>
      <c r="C2" s="557">
        <f>'Check Request'!H6</f>
        <v>0</v>
      </c>
      <c r="D2" s="552"/>
      <c r="E2" s="552"/>
      <c r="F2" s="552"/>
      <c r="G2" s="552"/>
    </row>
    <row r="3" spans="1:13" ht="20.25" customHeight="1" x14ac:dyDescent="0.2">
      <c r="B3" s="77" t="s">
        <v>268</v>
      </c>
      <c r="C3" s="552">
        <f>'Check Request'!B42</f>
        <v>0</v>
      </c>
      <c r="D3" s="552"/>
      <c r="E3" s="552"/>
      <c r="F3" s="552"/>
      <c r="G3" s="552"/>
    </row>
    <row r="4" spans="1:13" ht="10.5" customHeight="1" x14ac:dyDescent="0.2">
      <c r="J4" s="78" t="s">
        <v>109</v>
      </c>
      <c r="K4" s="78"/>
      <c r="L4" s="78" t="s">
        <v>110</v>
      </c>
    </row>
    <row r="5" spans="1:13" ht="5.25" customHeight="1" x14ac:dyDescent="0.2">
      <c r="J5" s="78"/>
      <c r="K5" s="78"/>
      <c r="L5" s="78"/>
    </row>
    <row r="6" spans="1:13" ht="15.75" customHeight="1" x14ac:dyDescent="0.2">
      <c r="A6" s="228">
        <v>1</v>
      </c>
      <c r="B6" s="76" t="s">
        <v>269</v>
      </c>
      <c r="C6" s="53"/>
      <c r="D6" s="53"/>
      <c r="E6" s="53"/>
      <c r="F6" s="53"/>
      <c r="G6" s="53"/>
      <c r="J6" s="122"/>
      <c r="K6" s="123"/>
      <c r="L6" s="122"/>
      <c r="M6" s="228">
        <v>1</v>
      </c>
    </row>
    <row r="7" spans="1:13" ht="5.25" customHeight="1" x14ac:dyDescent="0.2">
      <c r="A7" s="79"/>
      <c r="J7" s="123"/>
      <c r="K7" s="123"/>
      <c r="L7" s="123"/>
      <c r="M7" s="79"/>
    </row>
    <row r="8" spans="1:13" ht="18" customHeight="1" x14ac:dyDescent="0.2">
      <c r="A8" s="228">
        <v>2</v>
      </c>
      <c r="B8" s="76" t="s">
        <v>277</v>
      </c>
      <c r="J8" s="122"/>
      <c r="K8" s="123"/>
      <c r="L8" s="122"/>
      <c r="M8" s="79">
        <v>2</v>
      </c>
    </row>
    <row r="9" spans="1:13" ht="5.25" customHeight="1" x14ac:dyDescent="0.2">
      <c r="A9" s="79"/>
      <c r="J9" s="123"/>
      <c r="K9" s="123"/>
      <c r="L9" s="123"/>
      <c r="M9" s="79"/>
    </row>
    <row r="10" spans="1:13" ht="18" customHeight="1" x14ac:dyDescent="0.2">
      <c r="A10" s="228">
        <v>3</v>
      </c>
      <c r="B10" s="76" t="s">
        <v>276</v>
      </c>
      <c r="J10" s="122"/>
      <c r="K10" s="123"/>
      <c r="L10" s="122"/>
      <c r="M10" s="79">
        <v>3</v>
      </c>
    </row>
    <row r="11" spans="1:13" ht="5.25" customHeight="1" x14ac:dyDescent="0.2">
      <c r="A11" s="79"/>
      <c r="J11" s="123"/>
      <c r="K11" s="123"/>
      <c r="L11" s="123"/>
      <c r="M11" s="79"/>
    </row>
    <row r="12" spans="1:13" ht="18" customHeight="1" x14ac:dyDescent="0.2">
      <c r="A12" s="228">
        <v>4</v>
      </c>
      <c r="B12" s="76" t="s">
        <v>270</v>
      </c>
      <c r="J12" s="122"/>
      <c r="K12" s="123"/>
      <c r="L12" s="122"/>
      <c r="M12" s="79">
        <v>4</v>
      </c>
    </row>
    <row r="13" spans="1:13" ht="5.25" customHeight="1" x14ac:dyDescent="0.2">
      <c r="A13" s="79"/>
      <c r="J13" s="123"/>
      <c r="K13" s="123"/>
      <c r="L13" s="123"/>
      <c r="M13" s="79"/>
    </row>
    <row r="14" spans="1:13" ht="18" customHeight="1" x14ac:dyDescent="0.2">
      <c r="A14" s="228">
        <v>5</v>
      </c>
      <c r="B14" s="76" t="s">
        <v>278</v>
      </c>
      <c r="J14" s="122"/>
      <c r="K14" s="123"/>
      <c r="L14" s="122"/>
      <c r="M14" s="228">
        <v>5</v>
      </c>
    </row>
    <row r="15" spans="1:13" ht="5.25" customHeight="1" x14ac:dyDescent="0.2">
      <c r="A15" s="79"/>
      <c r="J15" s="123"/>
      <c r="K15" s="123"/>
      <c r="L15" s="123"/>
      <c r="M15" s="79"/>
    </row>
    <row r="16" spans="1:13" ht="18" customHeight="1" x14ac:dyDescent="0.2">
      <c r="A16" s="228">
        <v>6</v>
      </c>
      <c r="B16" s="76" t="s">
        <v>279</v>
      </c>
      <c r="J16" s="122"/>
      <c r="K16" s="123"/>
      <c r="L16" s="122"/>
      <c r="M16" s="228">
        <v>6</v>
      </c>
    </row>
    <row r="17" spans="1:13" ht="5.25" customHeight="1" x14ac:dyDescent="0.2">
      <c r="A17" s="79"/>
      <c r="J17" s="123"/>
      <c r="K17" s="123"/>
      <c r="L17" s="123"/>
      <c r="M17" s="79"/>
    </row>
    <row r="18" spans="1:13" ht="18" customHeight="1" x14ac:dyDescent="0.2">
      <c r="A18" s="228">
        <v>7</v>
      </c>
      <c r="B18" s="76" t="s">
        <v>271</v>
      </c>
      <c r="J18" s="122"/>
      <c r="K18" s="123"/>
      <c r="L18" s="122"/>
      <c r="M18" s="228">
        <v>7</v>
      </c>
    </row>
    <row r="19" spans="1:13" ht="18" customHeight="1" x14ac:dyDescent="0.2">
      <c r="A19" s="79"/>
      <c r="B19" s="76" t="s">
        <v>275</v>
      </c>
      <c r="C19" s="53"/>
      <c r="D19" s="53"/>
      <c r="E19" s="53"/>
      <c r="F19" s="53"/>
      <c r="G19" s="53"/>
      <c r="J19" s="117"/>
      <c r="K19" s="117"/>
      <c r="L19" s="117"/>
      <c r="M19" s="79"/>
    </row>
    <row r="20" spans="1:13" ht="5.25" customHeight="1" x14ac:dyDescent="0.2">
      <c r="A20" s="79"/>
      <c r="J20" s="123"/>
      <c r="K20" s="123"/>
      <c r="L20" s="123"/>
      <c r="M20" s="79"/>
    </row>
    <row r="21" spans="1:13" ht="18" customHeight="1" x14ac:dyDescent="0.2">
      <c r="A21" s="228">
        <v>8</v>
      </c>
      <c r="B21" s="76" t="s">
        <v>272</v>
      </c>
      <c r="J21" s="122"/>
      <c r="K21" s="123"/>
      <c r="L21" s="122"/>
      <c r="M21" s="228">
        <v>8</v>
      </c>
    </row>
    <row r="22" spans="1:13" ht="5.25" customHeight="1" x14ac:dyDescent="0.2">
      <c r="A22" s="79"/>
      <c r="J22" s="123"/>
      <c r="K22" s="123"/>
      <c r="L22" s="123"/>
      <c r="M22" s="79"/>
    </row>
    <row r="23" spans="1:13" ht="18" customHeight="1" x14ac:dyDescent="0.2">
      <c r="A23" s="228">
        <v>9</v>
      </c>
      <c r="B23" s="76" t="s">
        <v>273</v>
      </c>
      <c r="J23" s="122"/>
      <c r="K23" s="123"/>
      <c r="L23" s="122"/>
      <c r="M23" s="228">
        <v>9</v>
      </c>
    </row>
    <row r="24" spans="1:13" ht="5.25" customHeight="1" x14ac:dyDescent="0.2">
      <c r="A24" s="79"/>
      <c r="J24" s="123"/>
      <c r="K24" s="123"/>
      <c r="L24" s="123"/>
      <c r="M24" s="79"/>
    </row>
    <row r="25" spans="1:13" ht="18" customHeight="1" x14ac:dyDescent="0.2">
      <c r="A25" s="228">
        <v>10</v>
      </c>
      <c r="B25" s="76" t="s">
        <v>274</v>
      </c>
      <c r="J25" s="122"/>
      <c r="K25" s="123"/>
      <c r="L25" s="122"/>
      <c r="M25" s="228">
        <v>10</v>
      </c>
    </row>
    <row r="26" spans="1:13" ht="5.25" customHeight="1" x14ac:dyDescent="0.2">
      <c r="A26" s="79"/>
      <c r="J26" s="123"/>
      <c r="K26" s="123"/>
      <c r="L26" s="123"/>
      <c r="M26" s="79"/>
    </row>
    <row r="27" spans="1:13" ht="18" customHeight="1" x14ac:dyDescent="0.2">
      <c r="A27" s="228">
        <v>11</v>
      </c>
      <c r="B27" s="76" t="s">
        <v>290</v>
      </c>
      <c r="C27" s="53"/>
      <c r="D27" s="53"/>
      <c r="E27" s="53"/>
      <c r="F27" s="53"/>
      <c r="G27" s="53"/>
      <c r="J27" s="122"/>
      <c r="K27" s="123"/>
      <c r="L27" s="122"/>
      <c r="M27" s="228">
        <v>11</v>
      </c>
    </row>
    <row r="28" spans="1:13" ht="5.25" customHeight="1" x14ac:dyDescent="0.2">
      <c r="A28" s="79"/>
      <c r="J28" s="123"/>
      <c r="K28" s="123"/>
      <c r="L28" s="123"/>
      <c r="M28" s="79"/>
    </row>
    <row r="29" spans="1:13" ht="18" customHeight="1" x14ac:dyDescent="0.2">
      <c r="A29" s="228">
        <v>12</v>
      </c>
      <c r="B29" s="76" t="s">
        <v>291</v>
      </c>
      <c r="C29" s="53"/>
      <c r="D29" s="53"/>
      <c r="E29" s="53"/>
      <c r="F29" s="53"/>
      <c r="G29" s="53"/>
      <c r="J29" s="122"/>
      <c r="K29" s="123"/>
      <c r="L29" s="122"/>
      <c r="M29" s="228">
        <v>12</v>
      </c>
    </row>
    <row r="30" spans="1:13" ht="18" customHeight="1" x14ac:dyDescent="0.2">
      <c r="A30" s="79"/>
      <c r="B30" s="76" t="s">
        <v>280</v>
      </c>
      <c r="C30" s="53"/>
      <c r="D30" s="53"/>
      <c r="E30" s="53"/>
      <c r="F30" s="53"/>
      <c r="G30" s="53"/>
      <c r="J30" s="122"/>
      <c r="K30" s="123"/>
      <c r="L30" s="122"/>
      <c r="M30" s="79"/>
    </row>
    <row r="31" spans="1:13" ht="5.25" customHeight="1" x14ac:dyDescent="0.2">
      <c r="A31" s="79"/>
      <c r="J31" s="123"/>
      <c r="K31" s="123"/>
      <c r="L31" s="123"/>
      <c r="M31" s="79"/>
    </row>
    <row r="32" spans="1:13" ht="18" customHeight="1" x14ac:dyDescent="0.2">
      <c r="A32" s="228">
        <v>13</v>
      </c>
      <c r="B32" s="76" t="s">
        <v>281</v>
      </c>
      <c r="J32" s="122"/>
      <c r="K32" s="123"/>
      <c r="L32" s="122"/>
      <c r="M32" s="228">
        <v>13</v>
      </c>
    </row>
    <row r="33" spans="1:13" ht="5.25" customHeight="1" x14ac:dyDescent="0.2">
      <c r="A33" s="79"/>
      <c r="J33" s="123"/>
      <c r="K33" s="123"/>
      <c r="L33" s="123"/>
      <c r="M33" s="79"/>
    </row>
    <row r="34" spans="1:13" ht="18" customHeight="1" x14ac:dyDescent="0.2">
      <c r="A34" s="228">
        <v>14</v>
      </c>
      <c r="B34" s="76" t="s">
        <v>293</v>
      </c>
      <c r="J34" s="122"/>
      <c r="K34" s="123"/>
      <c r="L34" s="122"/>
      <c r="M34" s="228">
        <v>14</v>
      </c>
    </row>
    <row r="35" spans="1:13" ht="5.25" customHeight="1" x14ac:dyDescent="0.2">
      <c r="A35" s="79"/>
      <c r="J35" s="123"/>
      <c r="K35" s="123"/>
      <c r="L35" s="123"/>
      <c r="M35" s="79"/>
    </row>
    <row r="36" spans="1:13" ht="18" customHeight="1" x14ac:dyDescent="0.2">
      <c r="A36" s="228">
        <v>15</v>
      </c>
      <c r="B36" s="76" t="s">
        <v>294</v>
      </c>
      <c r="J36" s="122"/>
      <c r="K36" s="123"/>
      <c r="L36" s="122"/>
      <c r="M36" s="228">
        <v>15</v>
      </c>
    </row>
    <row r="37" spans="1:13" ht="5.25" customHeight="1" x14ac:dyDescent="0.2">
      <c r="A37" s="79"/>
      <c r="J37" s="123"/>
      <c r="K37" s="123"/>
      <c r="L37" s="123"/>
      <c r="M37" s="79"/>
    </row>
    <row r="38" spans="1:13" ht="18" customHeight="1" x14ac:dyDescent="0.2">
      <c r="A38" s="228">
        <v>16</v>
      </c>
      <c r="B38" s="76" t="s">
        <v>282</v>
      </c>
      <c r="J38" s="122"/>
      <c r="K38" s="123"/>
      <c r="L38" s="122"/>
      <c r="M38" s="228">
        <v>16</v>
      </c>
    </row>
    <row r="39" spans="1:13" ht="18" customHeight="1" x14ac:dyDescent="0.2">
      <c r="A39" s="228"/>
      <c r="B39" s="102" t="s">
        <v>283</v>
      </c>
      <c r="J39" s="122"/>
      <c r="K39" s="123"/>
      <c r="L39" s="122"/>
      <c r="M39" s="228"/>
    </row>
    <row r="40" spans="1:13" ht="5.25" customHeight="1" x14ac:dyDescent="0.2">
      <c r="A40" s="79"/>
      <c r="J40" s="123"/>
      <c r="K40" s="123"/>
      <c r="L40" s="123"/>
      <c r="M40" s="79"/>
    </row>
    <row r="41" spans="1:13" ht="18" customHeight="1" x14ac:dyDescent="0.2">
      <c r="A41" s="228">
        <v>17</v>
      </c>
      <c r="B41" s="76" t="s">
        <v>125</v>
      </c>
      <c r="C41" s="53"/>
      <c r="D41" s="53"/>
      <c r="E41" s="53"/>
      <c r="F41" s="53"/>
      <c r="G41" s="53"/>
      <c r="J41" s="122"/>
      <c r="K41" s="123"/>
      <c r="L41" s="122"/>
      <c r="M41" s="228">
        <v>17</v>
      </c>
    </row>
    <row r="42" spans="1:13" ht="5.25" customHeight="1" x14ac:dyDescent="0.2">
      <c r="A42" s="79"/>
      <c r="C42" s="53"/>
      <c r="D42" s="53"/>
      <c r="E42" s="53"/>
      <c r="F42" s="53"/>
      <c r="G42" s="53"/>
      <c r="J42" s="123"/>
      <c r="K42" s="123"/>
      <c r="L42" s="123"/>
      <c r="M42" s="79"/>
    </row>
    <row r="43" spans="1:13" ht="18" customHeight="1" x14ac:dyDescent="0.2">
      <c r="A43" s="228">
        <v>18</v>
      </c>
      <c r="B43" s="76" t="s">
        <v>284</v>
      </c>
      <c r="J43" s="122"/>
      <c r="K43" s="123"/>
      <c r="L43" s="122"/>
      <c r="M43" s="228">
        <v>18</v>
      </c>
    </row>
    <row r="44" spans="1:13" ht="5.25" customHeight="1" x14ac:dyDescent="0.2">
      <c r="A44" s="79"/>
      <c r="C44" s="53"/>
      <c r="D44" s="53"/>
      <c r="E44" s="53"/>
      <c r="F44" s="53"/>
      <c r="G44" s="53"/>
      <c r="J44" s="123"/>
      <c r="K44" s="123"/>
      <c r="L44" s="123"/>
      <c r="M44" s="79"/>
    </row>
    <row r="45" spans="1:13" ht="18" customHeight="1" x14ac:dyDescent="0.2">
      <c r="A45" s="228">
        <v>19</v>
      </c>
      <c r="B45" s="76" t="s">
        <v>292</v>
      </c>
      <c r="C45" s="53"/>
      <c r="D45" s="53"/>
      <c r="E45" s="53"/>
      <c r="F45" s="53"/>
      <c r="G45" s="53"/>
      <c r="J45" s="122"/>
      <c r="K45" s="123"/>
      <c r="L45" s="122"/>
      <c r="M45" s="228">
        <v>19</v>
      </c>
    </row>
    <row r="46" spans="1:13" ht="5.25" customHeight="1" x14ac:dyDescent="0.2">
      <c r="A46" s="79"/>
      <c r="C46" s="53"/>
      <c r="D46" s="53"/>
      <c r="E46" s="53"/>
      <c r="F46" s="53"/>
      <c r="G46" s="53"/>
      <c r="J46" s="123"/>
      <c r="K46" s="123"/>
      <c r="L46" s="123"/>
      <c r="M46" s="79"/>
    </row>
    <row r="47" spans="1:13" ht="18" customHeight="1" x14ac:dyDescent="0.2">
      <c r="A47" s="228">
        <v>20</v>
      </c>
      <c r="B47" s="76" t="s">
        <v>285</v>
      </c>
      <c r="C47" s="53"/>
      <c r="D47" s="53"/>
      <c r="E47" s="53"/>
      <c r="F47" s="53"/>
      <c r="G47" s="53"/>
      <c r="J47" s="122"/>
      <c r="K47" s="123"/>
      <c r="L47" s="122"/>
      <c r="M47" s="228">
        <v>20</v>
      </c>
    </row>
    <row r="48" spans="1:13" ht="5.25" customHeight="1" x14ac:dyDescent="0.2">
      <c r="A48" s="79"/>
      <c r="C48" s="53"/>
      <c r="D48" s="53"/>
      <c r="E48" s="53"/>
      <c r="F48" s="53"/>
      <c r="G48" s="53"/>
      <c r="J48" s="123"/>
      <c r="K48" s="123"/>
      <c r="L48" s="123"/>
      <c r="M48" s="79"/>
    </row>
    <row r="49" spans="1:13" ht="18" customHeight="1" x14ac:dyDescent="0.2">
      <c r="A49" s="228">
        <v>21</v>
      </c>
      <c r="B49" s="76" t="s">
        <v>286</v>
      </c>
      <c r="C49" s="53"/>
      <c r="D49" s="53"/>
      <c r="E49" s="53"/>
      <c r="F49" s="53"/>
      <c r="G49" s="53"/>
      <c r="J49" s="122"/>
      <c r="K49" s="123"/>
      <c r="L49" s="122"/>
      <c r="M49" s="228">
        <v>21</v>
      </c>
    </row>
    <row r="50" spans="1:13" ht="18" customHeight="1" x14ac:dyDescent="0.2">
      <c r="A50" s="228"/>
      <c r="B50" s="76" t="s">
        <v>287</v>
      </c>
      <c r="C50" s="53"/>
      <c r="D50" s="53"/>
      <c r="E50" s="53"/>
      <c r="F50" s="53"/>
      <c r="G50" s="53"/>
      <c r="J50" s="117"/>
      <c r="K50" s="123"/>
      <c r="L50" s="117"/>
      <c r="M50" s="228"/>
    </row>
    <row r="51" spans="1:13" ht="5.25" customHeight="1" x14ac:dyDescent="0.2">
      <c r="A51" s="79"/>
      <c r="C51" s="53"/>
      <c r="D51" s="53"/>
      <c r="E51" s="53"/>
      <c r="F51" s="53"/>
      <c r="G51" s="53"/>
      <c r="J51" s="123"/>
      <c r="K51" s="123"/>
      <c r="L51" s="123"/>
      <c r="M51" s="79"/>
    </row>
    <row r="52" spans="1:13" ht="18" customHeight="1" x14ac:dyDescent="0.2">
      <c r="A52" s="228">
        <v>22</v>
      </c>
      <c r="B52" s="76" t="s">
        <v>288</v>
      </c>
      <c r="C52" s="53"/>
      <c r="D52" s="53"/>
      <c r="E52" s="53"/>
      <c r="F52" s="53"/>
      <c r="G52" s="53"/>
      <c r="J52" s="122"/>
      <c r="K52" s="123"/>
      <c r="L52" s="122"/>
      <c r="M52" s="228">
        <v>22</v>
      </c>
    </row>
    <row r="53" spans="1:13" ht="5.25" customHeight="1" x14ac:dyDescent="0.2">
      <c r="C53" s="53"/>
      <c r="D53" s="53"/>
      <c r="E53" s="53"/>
      <c r="F53" s="53"/>
      <c r="G53" s="53"/>
      <c r="J53" s="123"/>
      <c r="K53" s="123"/>
      <c r="L53" s="123"/>
    </row>
    <row r="54" spans="1:13" ht="18" customHeight="1" x14ac:dyDescent="0.2">
      <c r="A54" s="228">
        <v>23</v>
      </c>
      <c r="B54" s="76" t="s">
        <v>289</v>
      </c>
      <c r="C54" s="53"/>
      <c r="D54" s="53"/>
      <c r="E54" s="53"/>
      <c r="F54" s="53"/>
      <c r="G54" s="53"/>
      <c r="J54" s="122"/>
      <c r="K54" s="123"/>
      <c r="L54" s="122"/>
      <c r="M54" s="228">
        <v>23</v>
      </c>
    </row>
    <row r="55" spans="1:13" ht="7.5" customHeight="1" x14ac:dyDescent="0.2">
      <c r="C55" s="53"/>
      <c r="D55" s="53"/>
      <c r="E55" s="53"/>
      <c r="F55" s="53"/>
      <c r="G55" s="53"/>
      <c r="J55" s="123"/>
      <c r="K55" s="123"/>
      <c r="L55" s="123"/>
    </row>
    <row r="56" spans="1:13" ht="12" customHeight="1" x14ac:dyDescent="0.2">
      <c r="B56" s="289" t="s">
        <v>295</v>
      </c>
    </row>
    <row r="57" spans="1:13" ht="18.75" customHeight="1" x14ac:dyDescent="0.2">
      <c r="B57" s="541"/>
      <c r="C57" s="541"/>
      <c r="D57" s="541"/>
      <c r="E57" s="541"/>
      <c r="F57" s="541"/>
      <c r="H57" s="541"/>
      <c r="I57" s="541"/>
      <c r="J57" s="541"/>
    </row>
    <row r="58" spans="1:13" ht="14.25" customHeight="1" x14ac:dyDescent="0.2">
      <c r="B58" s="76" t="s">
        <v>117</v>
      </c>
      <c r="H58" s="76" t="s">
        <v>86</v>
      </c>
    </row>
    <row r="59" spans="1:13" ht="14.25" customHeight="1" x14ac:dyDescent="0.2">
      <c r="B59" s="541"/>
      <c r="C59" s="541"/>
      <c r="D59" s="541"/>
      <c r="E59" s="541"/>
      <c r="F59" s="541"/>
      <c r="H59" s="541"/>
      <c r="I59" s="541"/>
      <c r="J59" s="541"/>
    </row>
    <row r="60" spans="1:13" ht="14.25" customHeight="1" x14ac:dyDescent="0.2">
      <c r="B60" s="76" t="s">
        <v>118</v>
      </c>
      <c r="H60" s="76" t="s">
        <v>86</v>
      </c>
    </row>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sheetData>
  <sheetProtection password="AA36" sheet="1" objects="1" scenarios="1" selectLockedCells="1"/>
  <mergeCells count="7">
    <mergeCell ref="B57:F57"/>
    <mergeCell ref="H57:J57"/>
    <mergeCell ref="H59:J59"/>
    <mergeCell ref="B59:F59"/>
    <mergeCell ref="C1:G1"/>
    <mergeCell ref="C2:G2"/>
    <mergeCell ref="C3:G3"/>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1"/>
  <sheetViews>
    <sheetView showGridLines="0" zoomScale="90" zoomScaleNormal="90" workbookViewId="0">
      <selection activeCell="A8" sqref="A8"/>
    </sheetView>
  </sheetViews>
  <sheetFormatPr defaultColWidth="9.28515625" defaultRowHeight="15" x14ac:dyDescent="0.2"/>
  <cols>
    <col min="1" max="1" width="7.7109375" style="82" customWidth="1"/>
    <col min="2" max="8" width="9.28515625" style="82"/>
    <col min="9" max="9" width="9.7109375" style="82" customWidth="1"/>
    <col min="10" max="10" width="14.28515625" style="82" customWidth="1"/>
    <col min="11" max="16384" width="9.28515625" style="82"/>
  </cols>
  <sheetData>
    <row r="1" spans="1:10" ht="15.75" thickBot="1" x14ac:dyDescent="0.25">
      <c r="A1" s="81"/>
    </row>
    <row r="2" spans="1:10" ht="15.75" thickBot="1" x14ac:dyDescent="0.25">
      <c r="A2" s="82" t="s">
        <v>27</v>
      </c>
      <c r="C2" s="558">
        <f>'Check Request'!$B$6</f>
        <v>0</v>
      </c>
      <c r="D2" s="559"/>
      <c r="E2" s="558">
        <f>'Check Request'!$D$6</f>
        <v>0</v>
      </c>
      <c r="F2" s="559"/>
      <c r="G2" s="83"/>
    </row>
    <row r="3" spans="1:10" ht="15.75" thickBot="1" x14ac:dyDescent="0.25">
      <c r="C3" s="560"/>
      <c r="D3" s="560"/>
      <c r="E3" s="560"/>
      <c r="F3" s="560"/>
    </row>
    <row r="4" spans="1:10" ht="15.75" thickBot="1" x14ac:dyDescent="0.25">
      <c r="A4" s="82" t="s">
        <v>17</v>
      </c>
      <c r="B4" s="558">
        <f>'Check Request'!H6</f>
        <v>0</v>
      </c>
      <c r="C4" s="559"/>
    </row>
    <row r="5" spans="1:10" ht="108" customHeight="1" x14ac:dyDescent="0.2">
      <c r="A5" s="566" t="s">
        <v>153</v>
      </c>
      <c r="B5" s="567"/>
      <c r="C5" s="567"/>
      <c r="D5" s="567"/>
      <c r="E5" s="567"/>
      <c r="F5" s="567"/>
      <c r="G5" s="567"/>
      <c r="H5" s="567"/>
      <c r="I5" s="567"/>
      <c r="J5" s="567"/>
    </row>
    <row r="7" spans="1:10" ht="43.5" customHeight="1" x14ac:dyDescent="0.2">
      <c r="A7" s="564" t="s">
        <v>266</v>
      </c>
      <c r="B7" s="565"/>
      <c r="C7" s="565"/>
      <c r="D7" s="565"/>
      <c r="E7" s="565"/>
      <c r="F7" s="565"/>
      <c r="G7" s="565"/>
      <c r="H7" s="565"/>
      <c r="I7" s="565"/>
      <c r="J7" s="565"/>
    </row>
    <row r="9" spans="1:10" ht="12.75" customHeight="1" x14ac:dyDescent="0.2">
      <c r="A9" s="561" t="s">
        <v>252</v>
      </c>
      <c r="B9" s="561"/>
      <c r="C9" s="561"/>
      <c r="D9" s="561"/>
      <c r="E9" s="561"/>
      <c r="F9" s="561"/>
      <c r="G9" s="561"/>
      <c r="H9" s="561"/>
      <c r="I9" s="561"/>
      <c r="J9" s="561"/>
    </row>
    <row r="10" spans="1:10" ht="24.75" customHeight="1" x14ac:dyDescent="0.2">
      <c r="A10" s="128"/>
      <c r="B10" s="128"/>
      <c r="C10" s="128"/>
      <c r="D10" s="128"/>
      <c r="E10" s="128"/>
      <c r="F10" s="128"/>
      <c r="G10" s="128"/>
      <c r="H10" s="128"/>
      <c r="I10" s="128"/>
      <c r="J10" s="128"/>
    </row>
    <row r="11" spans="1:10" x14ac:dyDescent="0.2">
      <c r="A11" s="562" t="s">
        <v>248</v>
      </c>
      <c r="B11" s="562"/>
      <c r="C11" s="563"/>
      <c r="D11" s="563"/>
      <c r="E11" s="563"/>
      <c r="F11" s="563"/>
      <c r="G11" s="563"/>
      <c r="H11" s="563"/>
      <c r="I11" s="563"/>
      <c r="J11" s="563"/>
    </row>
    <row r="12" spans="1:10" x14ac:dyDescent="0.2">
      <c r="A12" s="308" t="s">
        <v>247</v>
      </c>
      <c r="B12" s="308"/>
      <c r="C12" s="308"/>
      <c r="D12" s="308"/>
      <c r="E12" s="308"/>
      <c r="F12" s="308"/>
      <c r="G12" s="308"/>
      <c r="H12" s="308"/>
      <c r="I12" s="308"/>
      <c r="J12" s="308"/>
    </row>
    <row r="13" spans="1:10" x14ac:dyDescent="0.2">
      <c r="A13" s="85"/>
      <c r="B13" s="85"/>
      <c r="C13" s="85"/>
      <c r="D13" s="85"/>
      <c r="E13" s="85"/>
      <c r="F13" s="85"/>
      <c r="G13" s="85"/>
      <c r="H13" s="85"/>
      <c r="I13" s="85"/>
      <c r="J13" s="85"/>
    </row>
    <row r="14" spans="1:10" x14ac:dyDescent="0.2">
      <c r="A14" s="562" t="s">
        <v>246</v>
      </c>
      <c r="B14" s="562"/>
      <c r="C14" s="563"/>
      <c r="D14" s="563"/>
      <c r="E14" s="563"/>
      <c r="F14" s="563"/>
      <c r="G14" s="563"/>
      <c r="H14" s="563"/>
      <c r="I14" s="563"/>
      <c r="J14" s="563"/>
    </row>
    <row r="15" spans="1:10" x14ac:dyDescent="0.2">
      <c r="A15" s="308" t="s">
        <v>249</v>
      </c>
      <c r="B15" s="308"/>
      <c r="C15" s="308"/>
      <c r="D15" s="308"/>
      <c r="E15" s="308"/>
      <c r="F15" s="308"/>
      <c r="G15" s="308"/>
      <c r="H15" s="308"/>
      <c r="I15" s="308"/>
      <c r="J15" s="308"/>
    </row>
    <row r="17" spans="1:10" x14ac:dyDescent="0.2">
      <c r="A17" s="562" t="s">
        <v>244</v>
      </c>
      <c r="B17" s="562"/>
      <c r="C17" s="563"/>
      <c r="D17" s="563"/>
      <c r="E17" s="563"/>
      <c r="F17" s="563"/>
      <c r="G17" s="563"/>
      <c r="H17" s="563"/>
      <c r="I17" s="563"/>
      <c r="J17" s="563"/>
    </row>
    <row r="18" spans="1:10" x14ac:dyDescent="0.2">
      <c r="A18" s="308" t="s">
        <v>250</v>
      </c>
      <c r="B18" s="308"/>
      <c r="C18" s="308"/>
      <c r="D18" s="308"/>
      <c r="E18" s="308"/>
      <c r="F18" s="308"/>
      <c r="G18" s="308"/>
      <c r="H18" s="308"/>
      <c r="I18" s="308"/>
      <c r="J18" s="308"/>
    </row>
    <row r="19" spans="1:10" x14ac:dyDescent="0.2">
      <c r="C19" s="124"/>
    </row>
    <row r="20" spans="1:10" x14ac:dyDescent="0.2">
      <c r="A20" s="562" t="s">
        <v>245</v>
      </c>
      <c r="B20" s="562"/>
      <c r="C20" s="563"/>
      <c r="D20" s="563"/>
      <c r="E20" s="563"/>
      <c r="F20" s="563"/>
      <c r="G20" s="563"/>
      <c r="H20" s="563"/>
      <c r="I20" s="563"/>
      <c r="J20" s="563"/>
    </row>
    <row r="21" spans="1:10" x14ac:dyDescent="0.2">
      <c r="A21" s="308" t="s">
        <v>251</v>
      </c>
      <c r="B21" s="308"/>
      <c r="C21" s="308"/>
      <c r="D21" s="308"/>
      <c r="E21" s="308"/>
      <c r="F21" s="308"/>
      <c r="G21" s="308"/>
      <c r="H21" s="308"/>
      <c r="I21" s="308"/>
      <c r="J21" s="308"/>
    </row>
  </sheetData>
  <sheetProtection password="AA7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20:J20"/>
    <mergeCell ref="A21:J21"/>
    <mergeCell ref="B4:C4"/>
    <mergeCell ref="A7:J7"/>
    <mergeCell ref="A5:J5"/>
    <mergeCell ref="A18:J18"/>
    <mergeCell ref="C2:D2"/>
    <mergeCell ref="E2:F2"/>
    <mergeCell ref="C3:F3"/>
    <mergeCell ref="A9:J9"/>
    <mergeCell ref="A17:J17"/>
    <mergeCell ref="A11:J11"/>
    <mergeCell ref="A12:J12"/>
    <mergeCell ref="A14:J14"/>
    <mergeCell ref="A15:J15"/>
  </mergeCells>
  <phoneticPr fontId="4" type="noConversion"/>
  <conditionalFormatting sqref="B4:C4 C2:F2">
    <cfRule type="cellIs" dxfId="0" priority="1" operator="equal">
      <formula>0</formula>
    </cfRule>
  </conditionalFormatting>
  <pageMargins left="0" right="0" top="0.75" bottom="0" header="0.25" footer="0"/>
  <pageSetup orientation="portrait" r:id="rId2"/>
  <headerFooter>
    <oddHeader>&amp;C&amp;"HelveticaNeueLT Pro 45 Lt,Regular"&amp;11Client Signature Form&amp;R&amp;G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N31" sqref="N31"/>
    </sheetView>
  </sheetViews>
  <sheetFormatPr defaultColWidth="9.28515625" defaultRowHeight="14.25" x14ac:dyDescent="0.2"/>
  <cols>
    <col min="1" max="1" width="21.28515625" style="239" customWidth="1"/>
    <col min="2" max="5" width="11.5703125" style="239" bestFit="1" customWidth="1"/>
    <col min="6" max="6" width="12.7109375" style="239" bestFit="1" customWidth="1"/>
    <col min="7" max="9" width="11.5703125" style="239" bestFit="1" customWidth="1"/>
    <col min="10" max="11" width="13.140625" style="239" bestFit="1" customWidth="1"/>
    <col min="12" max="16384" width="9.28515625" style="239"/>
  </cols>
  <sheetData>
    <row r="1" spans="1:11" s="234" customFormat="1" ht="25.15" customHeight="1" x14ac:dyDescent="0.25">
      <c r="A1" s="233" t="s">
        <v>35</v>
      </c>
      <c r="B1" s="233" t="s">
        <v>36</v>
      </c>
      <c r="C1" s="233" t="s">
        <v>37</v>
      </c>
      <c r="D1" s="233" t="s">
        <v>38</v>
      </c>
      <c r="E1" s="233" t="s">
        <v>39</v>
      </c>
      <c r="F1" s="233" t="s">
        <v>40</v>
      </c>
      <c r="G1" s="233" t="s">
        <v>41</v>
      </c>
      <c r="H1" s="233" t="s">
        <v>42</v>
      </c>
      <c r="I1" s="233" t="s">
        <v>43</v>
      </c>
      <c r="J1" s="233" t="s">
        <v>112</v>
      </c>
      <c r="K1" s="233" t="s">
        <v>113</v>
      </c>
    </row>
    <row r="2" spans="1:11" s="237" customFormat="1" ht="18.75" customHeight="1" x14ac:dyDescent="0.25">
      <c r="A2" s="235" t="s">
        <v>201</v>
      </c>
      <c r="B2" s="236">
        <v>52150</v>
      </c>
      <c r="C2" s="236">
        <v>59600</v>
      </c>
      <c r="D2" s="236">
        <v>67050</v>
      </c>
      <c r="E2" s="236">
        <v>74500</v>
      </c>
      <c r="F2" s="236">
        <v>80450</v>
      </c>
      <c r="G2" s="236">
        <v>86400</v>
      </c>
      <c r="H2" s="236">
        <v>92400</v>
      </c>
      <c r="I2" s="236">
        <v>98350</v>
      </c>
      <c r="J2" s="236">
        <v>104300</v>
      </c>
      <c r="K2" s="236">
        <v>110250</v>
      </c>
    </row>
    <row r="3" spans="1:11" s="237" customFormat="1" ht="18.75" customHeight="1" x14ac:dyDescent="0.25">
      <c r="A3" s="235" t="s">
        <v>50</v>
      </c>
      <c r="B3" s="236">
        <v>26100</v>
      </c>
      <c r="C3" s="236">
        <v>29800</v>
      </c>
      <c r="D3" s="236">
        <v>33550</v>
      </c>
      <c r="E3" s="236">
        <v>37250</v>
      </c>
      <c r="F3" s="236">
        <v>40250</v>
      </c>
      <c r="G3" s="236">
        <v>43200</v>
      </c>
      <c r="H3" s="236">
        <v>46200</v>
      </c>
      <c r="I3" s="236">
        <v>49150</v>
      </c>
      <c r="J3" s="236">
        <v>52150</v>
      </c>
      <c r="K3" s="236">
        <v>55150</v>
      </c>
    </row>
    <row r="4" spans="1:11" ht="18.75" customHeight="1" x14ac:dyDescent="0.2">
      <c r="A4" s="238" t="s">
        <v>49</v>
      </c>
      <c r="B4" s="236">
        <v>15650</v>
      </c>
      <c r="C4" s="236">
        <v>17900</v>
      </c>
      <c r="D4" s="236">
        <v>20100</v>
      </c>
      <c r="E4" s="236">
        <v>22350</v>
      </c>
      <c r="F4" s="236">
        <v>24150</v>
      </c>
      <c r="G4" s="236">
        <v>25950</v>
      </c>
      <c r="H4" s="236">
        <v>27700</v>
      </c>
      <c r="I4" s="236">
        <v>29500</v>
      </c>
      <c r="J4" s="236">
        <v>31300</v>
      </c>
      <c r="K4" s="236">
        <v>33100</v>
      </c>
    </row>
    <row r="5" spans="1:11" ht="18.75" customHeight="1" x14ac:dyDescent="0.25">
      <c r="A5" s="250" t="s">
        <v>228</v>
      </c>
      <c r="B5" s="242">
        <v>18250</v>
      </c>
      <c r="C5" s="242">
        <v>20900</v>
      </c>
      <c r="D5" s="242">
        <v>23500</v>
      </c>
      <c r="E5" s="242">
        <v>26100</v>
      </c>
      <c r="F5" s="242">
        <v>28200</v>
      </c>
      <c r="G5" s="242">
        <v>30300</v>
      </c>
      <c r="H5" s="242">
        <v>32350</v>
      </c>
      <c r="I5" s="242">
        <v>34450</v>
      </c>
      <c r="J5" s="242">
        <v>36550</v>
      </c>
      <c r="K5" s="242">
        <v>38650</v>
      </c>
    </row>
    <row r="6" spans="1:11" ht="25.15" customHeight="1" x14ac:dyDescent="0.2">
      <c r="B6" s="240"/>
      <c r="C6" s="241">
        <v>-3450</v>
      </c>
      <c r="D6" s="241">
        <v>-3500</v>
      </c>
      <c r="E6" s="241">
        <v>-3450</v>
      </c>
      <c r="F6" s="241">
        <v>-2800</v>
      </c>
      <c r="G6" s="241">
        <v>-2800</v>
      </c>
      <c r="H6" s="241">
        <v>-2800</v>
      </c>
      <c r="I6" s="241">
        <v>-2750</v>
      </c>
      <c r="J6" s="241">
        <v>-3800</v>
      </c>
      <c r="K6" s="241">
        <v>-1750</v>
      </c>
    </row>
    <row r="7" spans="1:11" ht="25.15" customHeight="1" x14ac:dyDescent="0.25">
      <c r="A7" s="248" t="s">
        <v>202</v>
      </c>
      <c r="B7" s="249">
        <v>52150</v>
      </c>
      <c r="C7" s="249">
        <v>59600</v>
      </c>
      <c r="D7" s="249">
        <v>67050</v>
      </c>
      <c r="E7" s="249">
        <v>74500</v>
      </c>
      <c r="F7" s="249">
        <v>80450</v>
      </c>
      <c r="G7" s="249">
        <v>86400</v>
      </c>
      <c r="H7" s="249">
        <v>92400</v>
      </c>
      <c r="I7" s="249">
        <v>98350</v>
      </c>
      <c r="J7" s="249">
        <v>104300</v>
      </c>
      <c r="K7" s="249">
        <v>110250</v>
      </c>
    </row>
    <row r="8" spans="1:11" x14ac:dyDescent="0.2">
      <c r="B8" s="240"/>
      <c r="C8" s="241">
        <v>-6900</v>
      </c>
      <c r="D8" s="241">
        <v>-7000</v>
      </c>
      <c r="E8" s="241">
        <v>-6900</v>
      </c>
      <c r="F8" s="241">
        <v>-5600</v>
      </c>
      <c r="G8" s="241">
        <v>-5600</v>
      </c>
      <c r="H8" s="241">
        <v>-5600</v>
      </c>
      <c r="I8" s="241">
        <v>-5500</v>
      </c>
      <c r="J8" s="241">
        <v>-7600</v>
      </c>
      <c r="K8" s="241">
        <v>-3500</v>
      </c>
    </row>
    <row r="9" spans="1:11" x14ac:dyDescent="0.2">
      <c r="B9" s="240"/>
      <c r="C9" s="240"/>
      <c r="D9" s="240"/>
      <c r="E9" s="240"/>
      <c r="F9" s="240"/>
      <c r="G9" s="240"/>
    </row>
    <row r="10" spans="1:11" x14ac:dyDescent="0.2">
      <c r="B10" s="240"/>
      <c r="C10" s="240"/>
      <c r="D10" s="240"/>
      <c r="E10" s="240"/>
      <c r="F10" s="240"/>
      <c r="G10" s="240"/>
      <c r="H10" s="240"/>
      <c r="I10" s="240"/>
      <c r="J10" s="240"/>
      <c r="K10" s="240"/>
    </row>
    <row r="11" spans="1:11" hidden="1" x14ac:dyDescent="0.2">
      <c r="A11" s="251" t="s">
        <v>130</v>
      </c>
      <c r="B11" s="252">
        <f t="shared" ref="B11:K11" si="0">SUM(B5)/12</f>
        <v>1520.8333333333333</v>
      </c>
      <c r="C11" s="252">
        <f t="shared" si="0"/>
        <v>1741.6666666666667</v>
      </c>
      <c r="D11" s="252">
        <f t="shared" si="0"/>
        <v>1958.3333333333333</v>
      </c>
      <c r="E11" s="252">
        <f t="shared" si="0"/>
        <v>2175</v>
      </c>
      <c r="F11" s="252">
        <f t="shared" si="0"/>
        <v>2350</v>
      </c>
      <c r="G11" s="252">
        <f t="shared" si="0"/>
        <v>2525</v>
      </c>
      <c r="H11" s="252">
        <f t="shared" si="0"/>
        <v>2695.8333333333335</v>
      </c>
      <c r="I11" s="252">
        <f t="shared" si="0"/>
        <v>2870.8333333333335</v>
      </c>
      <c r="J11" s="252">
        <f t="shared" si="0"/>
        <v>3045.8333333333335</v>
      </c>
      <c r="K11" s="252">
        <f t="shared" si="0"/>
        <v>3220.8333333333335</v>
      </c>
    </row>
    <row r="12" spans="1:11" hidden="1" x14ac:dyDescent="0.2">
      <c r="A12" s="243" t="s">
        <v>131</v>
      </c>
      <c r="B12" s="244">
        <f t="shared" ref="B12:K12" si="1">B11*12</f>
        <v>18250</v>
      </c>
      <c r="C12" s="244">
        <f t="shared" si="1"/>
        <v>20900</v>
      </c>
      <c r="D12" s="244">
        <f t="shared" si="1"/>
        <v>23500</v>
      </c>
      <c r="E12" s="244">
        <f t="shared" si="1"/>
        <v>26100</v>
      </c>
      <c r="F12" s="244">
        <f t="shared" si="1"/>
        <v>28200</v>
      </c>
      <c r="G12" s="244">
        <f t="shared" si="1"/>
        <v>30300</v>
      </c>
      <c r="H12" s="244">
        <f t="shared" si="1"/>
        <v>32350</v>
      </c>
      <c r="I12" s="244">
        <f t="shared" si="1"/>
        <v>34450</v>
      </c>
      <c r="J12" s="244">
        <f t="shared" si="1"/>
        <v>36550</v>
      </c>
      <c r="K12" s="244">
        <f t="shared" si="1"/>
        <v>38650</v>
      </c>
    </row>
    <row r="13" spans="1:11" hidden="1" x14ac:dyDescent="0.2">
      <c r="A13" s="243" t="s">
        <v>132</v>
      </c>
      <c r="B13" s="244">
        <f t="shared" ref="B13:K13" si="2">B7*0.65</f>
        <v>33897.5</v>
      </c>
      <c r="C13" s="244">
        <f t="shared" si="2"/>
        <v>38740</v>
      </c>
      <c r="D13" s="244">
        <f t="shared" si="2"/>
        <v>43582.5</v>
      </c>
      <c r="E13" s="244">
        <f t="shared" si="2"/>
        <v>48425</v>
      </c>
      <c r="F13" s="244">
        <f t="shared" si="2"/>
        <v>52292.5</v>
      </c>
      <c r="G13" s="244">
        <f t="shared" si="2"/>
        <v>56160</v>
      </c>
      <c r="H13" s="244">
        <f t="shared" si="2"/>
        <v>60060</v>
      </c>
      <c r="I13" s="244">
        <f t="shared" si="2"/>
        <v>63927.5</v>
      </c>
      <c r="J13" s="244">
        <f t="shared" si="2"/>
        <v>67795</v>
      </c>
      <c r="K13" s="244">
        <f t="shared" si="2"/>
        <v>71662.5</v>
      </c>
    </row>
    <row r="14" spans="1:11" hidden="1" x14ac:dyDescent="0.2">
      <c r="A14" s="245">
        <f>100/35</f>
        <v>2.8571428571428572</v>
      </c>
      <c r="B14" s="244">
        <f>SUM(B12:B13)</f>
        <v>52147.5</v>
      </c>
      <c r="C14" s="244">
        <f t="shared" ref="C14:E14" si="3">SUM(C12:C13)</f>
        <v>59640</v>
      </c>
      <c r="D14" s="244">
        <f t="shared" si="3"/>
        <v>67082.5</v>
      </c>
      <c r="E14" s="244">
        <f t="shared" si="3"/>
        <v>74525</v>
      </c>
      <c r="F14" s="244">
        <f t="shared" ref="F14:K14" si="4">F12*$A$14</f>
        <v>80571.42857142858</v>
      </c>
      <c r="G14" s="244">
        <f t="shared" si="4"/>
        <v>86571.42857142858</v>
      </c>
      <c r="H14" s="244">
        <f t="shared" si="4"/>
        <v>92428.571428571435</v>
      </c>
      <c r="I14" s="244">
        <f t="shared" si="4"/>
        <v>98428.571428571435</v>
      </c>
      <c r="J14" s="244">
        <f t="shared" si="4"/>
        <v>104428.57142857143</v>
      </c>
      <c r="K14" s="244">
        <f t="shared" si="4"/>
        <v>110428.57142857143</v>
      </c>
    </row>
    <row r="15" spans="1:11" hidden="1" x14ac:dyDescent="0.2">
      <c r="A15" s="243"/>
      <c r="B15" s="244">
        <f>B14*0.35</f>
        <v>18251.625</v>
      </c>
      <c r="C15" s="244">
        <f t="shared" ref="C15:K15" si="5">C14*0.35</f>
        <v>20874</v>
      </c>
      <c r="D15" s="244">
        <f t="shared" si="5"/>
        <v>23478.875</v>
      </c>
      <c r="E15" s="244">
        <f t="shared" si="5"/>
        <v>26083.75</v>
      </c>
      <c r="F15" s="244">
        <f t="shared" si="5"/>
        <v>28200</v>
      </c>
      <c r="G15" s="244">
        <f t="shared" si="5"/>
        <v>30300</v>
      </c>
      <c r="H15" s="244">
        <f t="shared" si="5"/>
        <v>32350</v>
      </c>
      <c r="I15" s="244">
        <f t="shared" si="5"/>
        <v>34450</v>
      </c>
      <c r="J15" s="244">
        <f t="shared" si="5"/>
        <v>36550</v>
      </c>
      <c r="K15" s="244">
        <f t="shared" si="5"/>
        <v>38650</v>
      </c>
    </row>
    <row r="16" spans="1:11" hidden="1" x14ac:dyDescent="0.2">
      <c r="A16" s="243"/>
      <c r="B16" s="244">
        <f>B12-B15</f>
        <v>-1.625</v>
      </c>
      <c r="C16" s="244">
        <f t="shared" ref="C16:K16" si="6">C12-C15</f>
        <v>26</v>
      </c>
      <c r="D16" s="244">
        <f t="shared" si="6"/>
        <v>21.125</v>
      </c>
      <c r="E16" s="244">
        <f t="shared" si="6"/>
        <v>16.25</v>
      </c>
      <c r="F16" s="244">
        <f t="shared" si="6"/>
        <v>0</v>
      </c>
      <c r="G16" s="244">
        <f t="shared" si="6"/>
        <v>0</v>
      </c>
      <c r="H16" s="244">
        <f t="shared" si="6"/>
        <v>0</v>
      </c>
      <c r="I16" s="244">
        <f t="shared" si="6"/>
        <v>0</v>
      </c>
      <c r="J16" s="244">
        <f t="shared" si="6"/>
        <v>0</v>
      </c>
      <c r="K16" s="244">
        <f t="shared" si="6"/>
        <v>0</v>
      </c>
    </row>
    <row r="17" spans="1:11" hidden="1" x14ac:dyDescent="0.2">
      <c r="A17" s="243"/>
      <c r="B17" s="244"/>
      <c r="C17" s="244"/>
      <c r="D17" s="244"/>
      <c r="E17" s="244"/>
      <c r="F17" s="244"/>
      <c r="G17" s="244"/>
      <c r="H17" s="244"/>
      <c r="I17" s="244"/>
      <c r="J17" s="244"/>
      <c r="K17" s="244"/>
    </row>
    <row r="18" spans="1:11" x14ac:dyDescent="0.2">
      <c r="B18" s="246"/>
      <c r="C18" s="246"/>
      <c r="D18" s="246"/>
      <c r="E18" s="246"/>
      <c r="F18" s="246"/>
      <c r="G18" s="246"/>
      <c r="H18" s="246"/>
      <c r="I18" s="246"/>
      <c r="J18" s="246"/>
      <c r="K18" s="246"/>
    </row>
    <row r="19" spans="1:11" x14ac:dyDescent="0.2">
      <c r="B19" s="247"/>
      <c r="C19" s="247"/>
      <c r="D19" s="247"/>
      <c r="E19" s="247"/>
      <c r="F19" s="247"/>
      <c r="G19" s="247"/>
      <c r="H19" s="247"/>
      <c r="I19" s="247"/>
      <c r="J19" s="247"/>
      <c r="K19" s="247"/>
    </row>
    <row r="20" spans="1:11" x14ac:dyDescent="0.2">
      <c r="B20" s="247"/>
      <c r="C20" s="247"/>
      <c r="D20" s="247"/>
      <c r="E20" s="247"/>
      <c r="F20" s="247"/>
      <c r="G20" s="247"/>
      <c r="H20" s="247"/>
      <c r="I20" s="247"/>
      <c r="J20" s="247"/>
      <c r="K20" s="247"/>
    </row>
    <row r="21" spans="1:11" x14ac:dyDescent="0.2">
      <c r="B21" s="247"/>
      <c r="C21" s="247"/>
      <c r="D21" s="247"/>
      <c r="E21" s="247"/>
      <c r="F21" s="247"/>
      <c r="G21" s="247"/>
      <c r="H21" s="247"/>
      <c r="I21" s="247"/>
      <c r="J21" s="247"/>
      <c r="K21" s="247"/>
    </row>
  </sheetData>
  <sheetProtection password="AA7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showGridLines="0" topLeftCell="A10" zoomScaleNormal="100" workbookViewId="0">
      <selection activeCell="A17" sqref="A17"/>
    </sheetView>
  </sheetViews>
  <sheetFormatPr defaultColWidth="9.28515625" defaultRowHeight="14.25" x14ac:dyDescent="0.2"/>
  <cols>
    <col min="1" max="1" width="8.42578125" style="103" customWidth="1"/>
    <col min="2" max="2" width="10.28515625" style="103" customWidth="1"/>
    <col min="3" max="5" width="9.28515625" style="103"/>
    <col min="6" max="6" width="6.7109375" style="103" customWidth="1"/>
    <col min="7" max="7" width="9.28515625" style="103"/>
    <col min="8" max="8" width="10.140625" style="103" customWidth="1"/>
    <col min="9" max="9" width="9.28515625" style="103"/>
    <col min="10" max="10" width="6.28515625" style="103" customWidth="1"/>
    <col min="11" max="16384" width="9.28515625" style="103"/>
  </cols>
  <sheetData>
    <row r="1" spans="1:11" ht="15" x14ac:dyDescent="0.2">
      <c r="A1" s="302"/>
      <c r="B1" s="302"/>
      <c r="C1" s="302"/>
      <c r="D1" s="302"/>
      <c r="E1" s="303"/>
      <c r="F1" s="303"/>
      <c r="G1" s="304">
        <f>'Check Request'!$B$6</f>
        <v>0</v>
      </c>
      <c r="H1" s="305"/>
      <c r="I1" s="304">
        <f>'Check Request'!$D$6</f>
        <v>0</v>
      </c>
      <c r="J1" s="305"/>
      <c r="K1" s="232">
        <f>'Check Request'!$H$6</f>
        <v>0</v>
      </c>
    </row>
    <row r="2" spans="1:11" ht="15" customHeight="1" x14ac:dyDescent="0.2">
      <c r="A2" s="200"/>
      <c r="B2" s="306"/>
      <c r="C2" s="306"/>
      <c r="D2" s="306"/>
      <c r="E2" s="306"/>
      <c r="F2" s="306"/>
      <c r="G2" s="306"/>
      <c r="H2" s="306"/>
      <c r="I2" s="201"/>
      <c r="J2" s="201"/>
      <c r="K2" s="202"/>
    </row>
    <row r="3" spans="1:11" s="203" customFormat="1" ht="25.5" customHeight="1" x14ac:dyDescent="0.25">
      <c r="A3" s="307" t="s">
        <v>258</v>
      </c>
      <c r="B3" s="307"/>
      <c r="C3" s="307"/>
      <c r="D3" s="307"/>
      <c r="E3" s="307"/>
      <c r="F3" s="307"/>
      <c r="G3" s="307"/>
      <c r="H3" s="307"/>
      <c r="I3" s="307"/>
      <c r="J3" s="307"/>
      <c r="K3" s="307"/>
    </row>
    <row r="4" spans="1:11" s="203" customFormat="1" ht="25.5" customHeight="1" x14ac:dyDescent="0.25">
      <c r="A4" s="204"/>
      <c r="B4" s="204"/>
      <c r="C4" s="204"/>
      <c r="D4" s="205"/>
      <c r="E4" s="204"/>
      <c r="F4" s="206" t="s">
        <v>200</v>
      </c>
      <c r="G4" s="204"/>
      <c r="H4" s="204"/>
      <c r="I4" s="204"/>
      <c r="J4" s="204"/>
      <c r="K4" s="204"/>
    </row>
    <row r="5" spans="1:11" s="207" customFormat="1" ht="54.75" customHeight="1" x14ac:dyDescent="0.25">
      <c r="A5" s="301"/>
      <c r="B5" s="301"/>
      <c r="C5" s="301"/>
      <c r="D5" s="301"/>
      <c r="E5" s="301"/>
      <c r="F5" s="301"/>
      <c r="G5" s="301"/>
      <c r="H5" s="301"/>
      <c r="I5" s="301"/>
      <c r="J5" s="301"/>
      <c r="K5" s="301"/>
    </row>
    <row r="6" spans="1:11" ht="17.25" customHeight="1" x14ac:dyDescent="0.2">
      <c r="A6" s="208" t="s">
        <v>134</v>
      </c>
      <c r="B6" s="208"/>
      <c r="C6" s="208"/>
      <c r="D6" s="208"/>
      <c r="E6" s="208"/>
      <c r="F6" s="208"/>
      <c r="G6" s="208"/>
      <c r="H6" s="208"/>
      <c r="I6" s="208"/>
      <c r="J6" s="208"/>
      <c r="K6" s="208"/>
    </row>
    <row r="7" spans="1:11" ht="17.25" customHeight="1" x14ac:dyDescent="0.2">
      <c r="A7" s="208" t="s">
        <v>152</v>
      </c>
      <c r="B7" s="208"/>
      <c r="C7" s="208"/>
      <c r="D7" s="208"/>
      <c r="E7" s="208"/>
      <c r="F7" s="208"/>
      <c r="G7" s="208"/>
      <c r="H7" s="208"/>
      <c r="I7" s="208"/>
      <c r="J7" s="208"/>
    </row>
    <row r="8" spans="1:11" s="76" customFormat="1" ht="17.25" customHeight="1" x14ac:dyDescent="0.2">
      <c r="A8" s="53" t="s">
        <v>230</v>
      </c>
      <c r="B8" s="53"/>
      <c r="C8" s="53"/>
      <c r="D8" s="53"/>
      <c r="E8" s="53"/>
      <c r="F8" s="53"/>
      <c r="G8" s="53"/>
      <c r="H8" s="53"/>
      <c r="I8" s="53"/>
      <c r="J8" s="53"/>
    </row>
    <row r="9" spans="1:11" s="76" customFormat="1" ht="17.25" customHeight="1" x14ac:dyDescent="0.2">
      <c r="A9" s="53"/>
      <c r="B9" s="144" t="s">
        <v>121</v>
      </c>
      <c r="C9" s="53"/>
      <c r="D9" s="53"/>
      <c r="E9" s="53"/>
      <c r="F9" s="53"/>
      <c r="G9" s="53"/>
      <c r="H9" s="53"/>
      <c r="I9" s="53"/>
      <c r="J9" s="53"/>
      <c r="K9" s="53"/>
    </row>
    <row r="10" spans="1:11" s="76" customFormat="1" ht="17.25" customHeight="1" x14ac:dyDescent="0.2">
      <c r="A10" s="53"/>
      <c r="B10" s="53" t="s">
        <v>138</v>
      </c>
      <c r="C10" s="53"/>
      <c r="D10" s="53"/>
      <c r="E10" s="53"/>
      <c r="F10" s="53"/>
      <c r="G10" s="53"/>
      <c r="H10" s="53"/>
      <c r="I10" s="53"/>
      <c r="J10" s="53"/>
      <c r="K10" s="53"/>
    </row>
    <row r="11" spans="1:11" s="76" customFormat="1" ht="17.25" customHeight="1" x14ac:dyDescent="0.2">
      <c r="A11" s="53"/>
      <c r="B11" s="53" t="s">
        <v>139</v>
      </c>
      <c r="C11" s="53"/>
      <c r="D11" s="53"/>
      <c r="E11" s="53"/>
      <c r="F11" s="53"/>
      <c r="G11" s="53"/>
      <c r="H11" s="53"/>
      <c r="I11" s="53"/>
      <c r="J11" s="53"/>
      <c r="K11" s="53"/>
    </row>
    <row r="12" spans="1:11" s="76" customFormat="1" ht="17.25" customHeight="1" x14ac:dyDescent="0.2">
      <c r="A12" s="53"/>
      <c r="B12" s="53" t="s">
        <v>234</v>
      </c>
      <c r="C12" s="53"/>
      <c r="D12" s="53"/>
      <c r="E12" s="53"/>
      <c r="F12" s="53"/>
      <c r="G12" s="53"/>
      <c r="H12" s="53"/>
      <c r="I12" s="53"/>
      <c r="J12" s="53"/>
      <c r="K12" s="53"/>
    </row>
    <row r="13" spans="1:11" s="76" customFormat="1" ht="17.25" customHeight="1" x14ac:dyDescent="0.2">
      <c r="A13" s="53"/>
      <c r="B13" s="53" t="s">
        <v>148</v>
      </c>
      <c r="C13" s="53"/>
      <c r="D13" s="53"/>
      <c r="E13" s="53"/>
      <c r="F13" s="53"/>
      <c r="G13" s="53"/>
      <c r="H13" s="53"/>
      <c r="I13" s="53"/>
      <c r="J13" s="53"/>
      <c r="K13" s="53"/>
    </row>
    <row r="14" spans="1:11" s="76" customFormat="1" ht="17.25" customHeight="1" x14ac:dyDescent="0.2">
      <c r="A14" s="53" t="s">
        <v>140</v>
      </c>
      <c r="B14" s="53"/>
      <c r="C14" s="53"/>
      <c r="D14" s="53"/>
      <c r="E14" s="53"/>
      <c r="F14" s="53"/>
      <c r="G14" s="53"/>
      <c r="H14" s="53"/>
      <c r="I14" s="53"/>
      <c r="J14" s="53"/>
      <c r="K14" s="53"/>
    </row>
    <row r="15" spans="1:11" s="76" customFormat="1" ht="17.25" customHeight="1" x14ac:dyDescent="0.2">
      <c r="A15" s="53" t="s">
        <v>135</v>
      </c>
      <c r="B15" s="53"/>
      <c r="C15" s="53"/>
      <c r="D15" s="53"/>
      <c r="E15" s="53"/>
      <c r="F15" s="53"/>
      <c r="G15" s="53"/>
      <c r="H15" s="53"/>
      <c r="I15" s="53"/>
      <c r="J15" s="53"/>
      <c r="K15" s="53"/>
    </row>
    <row r="16" spans="1:11" s="76" customFormat="1" ht="17.25" customHeight="1" x14ac:dyDescent="0.2">
      <c r="A16" s="53" t="s">
        <v>262</v>
      </c>
      <c r="B16" s="53"/>
      <c r="C16" s="53"/>
      <c r="D16" s="53"/>
      <c r="E16" s="53"/>
      <c r="F16" s="53"/>
      <c r="G16" s="53"/>
      <c r="H16" s="53"/>
      <c r="I16" s="53"/>
      <c r="J16" s="53"/>
      <c r="K16" s="53"/>
    </row>
    <row r="17" spans="1:11" s="76" customFormat="1" ht="17.25" customHeight="1" x14ac:dyDescent="0.2">
      <c r="A17" s="53" t="s">
        <v>253</v>
      </c>
      <c r="B17" s="53"/>
      <c r="C17" s="53"/>
      <c r="D17" s="53"/>
      <c r="E17" s="53"/>
      <c r="F17" s="53"/>
      <c r="G17" s="53"/>
      <c r="H17" s="53"/>
      <c r="I17" s="53"/>
      <c r="J17" s="53"/>
      <c r="K17" s="53"/>
    </row>
    <row r="18" spans="1:11" ht="17.25" customHeight="1" x14ac:dyDescent="0.2">
      <c r="A18" s="208" t="s">
        <v>136</v>
      </c>
      <c r="B18" s="208"/>
      <c r="C18" s="208"/>
      <c r="D18" s="208"/>
      <c r="E18" s="208"/>
      <c r="F18" s="208"/>
      <c r="G18" s="208"/>
      <c r="H18" s="208"/>
      <c r="I18" s="208"/>
      <c r="J18" s="208"/>
      <c r="K18" s="208"/>
    </row>
    <row r="19" spans="1:11" ht="17.25" customHeight="1" x14ac:dyDescent="0.2">
      <c r="A19" s="208" t="s">
        <v>142</v>
      </c>
      <c r="B19" s="208"/>
      <c r="C19" s="208"/>
      <c r="D19" s="209"/>
      <c r="E19" s="208"/>
      <c r="F19" s="208"/>
      <c r="G19" s="208"/>
      <c r="H19" s="208"/>
      <c r="I19" s="208"/>
      <c r="J19" s="208"/>
      <c r="K19" s="208"/>
    </row>
    <row r="20" spans="1:11" ht="17.25" customHeight="1" x14ac:dyDescent="0.2">
      <c r="A20" s="208" t="s">
        <v>141</v>
      </c>
      <c r="B20" s="208"/>
      <c r="C20" s="208"/>
      <c r="D20" s="208"/>
      <c r="E20" s="208"/>
      <c r="F20" s="208"/>
      <c r="G20" s="208"/>
      <c r="H20" s="208"/>
      <c r="I20" s="208"/>
      <c r="J20" s="208"/>
      <c r="K20" s="208"/>
    </row>
    <row r="21" spans="1:11" ht="15.75" customHeight="1" x14ac:dyDescent="0.2"/>
    <row r="22" spans="1:11" ht="7.5" customHeight="1" x14ac:dyDescent="0.2">
      <c r="A22" s="210"/>
      <c r="B22" s="210"/>
      <c r="C22" s="210"/>
      <c r="D22" s="210"/>
      <c r="E22" s="210"/>
      <c r="F22" s="210"/>
      <c r="G22" s="210"/>
      <c r="H22" s="210"/>
      <c r="I22" s="210"/>
      <c r="J22" s="210"/>
      <c r="K22" s="210"/>
    </row>
    <row r="23" spans="1:11" s="76" customFormat="1" x14ac:dyDescent="0.2">
      <c r="A23" s="76" t="s">
        <v>150</v>
      </c>
    </row>
    <row r="24" spans="1:11" s="76" customFormat="1" x14ac:dyDescent="0.2">
      <c r="B24" s="76" t="s">
        <v>143</v>
      </c>
    </row>
    <row r="25" spans="1:11" s="76" customFormat="1" x14ac:dyDescent="0.2">
      <c r="B25" s="76" t="s">
        <v>204</v>
      </c>
    </row>
    <row r="26" spans="1:11" s="76" customFormat="1" x14ac:dyDescent="0.2"/>
    <row r="27" spans="1:11" s="76" customFormat="1" ht="15" customHeight="1" x14ac:dyDescent="0.2">
      <c r="A27" s="80" t="s">
        <v>235</v>
      </c>
      <c r="B27" s="158"/>
      <c r="C27" s="80"/>
      <c r="D27" s="80"/>
      <c r="E27" s="80"/>
      <c r="F27" s="80"/>
      <c r="G27" s="80"/>
      <c r="H27" s="80"/>
      <c r="I27" s="80"/>
      <c r="J27" s="80"/>
      <c r="K27" s="80"/>
    </row>
    <row r="28" spans="1:11" s="76" customFormat="1" ht="62.25" customHeight="1" x14ac:dyDescent="0.2">
      <c r="A28" s="293" t="s">
        <v>264</v>
      </c>
      <c r="B28" s="293"/>
      <c r="C28" s="293"/>
      <c r="D28" s="293"/>
      <c r="E28" s="293"/>
      <c r="F28" s="293"/>
      <c r="G28" s="293"/>
      <c r="H28" s="293"/>
      <c r="I28" s="293"/>
      <c r="J28" s="293"/>
      <c r="K28" s="293"/>
    </row>
    <row r="29" spans="1:11" s="76" customFormat="1" ht="36.75" customHeight="1" x14ac:dyDescent="0.2">
      <c r="A29" s="293" t="s">
        <v>265</v>
      </c>
      <c r="B29" s="293"/>
      <c r="C29" s="293"/>
      <c r="D29" s="293"/>
      <c r="E29" s="293"/>
      <c r="F29" s="293"/>
      <c r="G29" s="293"/>
      <c r="H29" s="293"/>
      <c r="I29" s="293"/>
      <c r="J29" s="293"/>
      <c r="K29" s="293"/>
    </row>
    <row r="30" spans="1:11" ht="27" customHeight="1" x14ac:dyDescent="0.2"/>
  </sheetData>
  <sheetProtection password="AA36" sheet="1" objects="1" scenarios="1" selectLockedCells="1" selectUnlockedCells="1"/>
  <mergeCells count="9">
    <mergeCell ref="A29:K29"/>
    <mergeCell ref="A5:K5"/>
    <mergeCell ref="A28:K28"/>
    <mergeCell ref="A1:F1"/>
    <mergeCell ref="G1:H1"/>
    <mergeCell ref="I1:J1"/>
    <mergeCell ref="B2:C2"/>
    <mergeCell ref="D2:H2"/>
    <mergeCell ref="A3:K3"/>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&amp;R&amp;G
</oddHeader>
    <oddFooter>&amp;R&amp;D</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80"/>
  <sheetViews>
    <sheetView showGridLines="0" zoomScale="90" zoomScaleNormal="90" workbookViewId="0">
      <selection activeCell="I25" sqref="I25"/>
    </sheetView>
  </sheetViews>
  <sheetFormatPr defaultRowHeight="12.75" x14ac:dyDescent="0.2"/>
  <cols>
    <col min="1" max="1" width="23.42578125" style="278" customWidth="1"/>
    <col min="2" max="2" width="11.28515625" style="278" customWidth="1"/>
    <col min="3" max="4" width="9.140625" style="278"/>
    <col min="5" max="5" width="13.7109375" style="278" customWidth="1"/>
    <col min="6" max="6" width="7.7109375" style="278" customWidth="1"/>
    <col min="7" max="7" width="11" style="278" customWidth="1"/>
    <col min="8" max="8" width="16.7109375" style="278" customWidth="1"/>
    <col min="9" max="9" width="18.42578125" style="41" bestFit="1" customWidth="1"/>
    <col min="10" max="10" width="0" style="41" hidden="1" customWidth="1"/>
    <col min="11" max="11" width="11" style="41" hidden="1" customWidth="1"/>
    <col min="12" max="12" width="9.140625" style="41" hidden="1" customWidth="1"/>
    <col min="13" max="16" width="9.140625" style="41"/>
    <col min="17" max="17" width="29.28515625" style="41" bestFit="1" customWidth="1"/>
    <col min="18" max="16384" width="9.140625" style="41"/>
  </cols>
  <sheetData>
    <row r="1" spans="1:11" ht="9.75" customHeight="1" x14ac:dyDescent="0.2">
      <c r="J1" s="308"/>
      <c r="K1" s="309"/>
    </row>
    <row r="2" spans="1:11" ht="15" customHeight="1" x14ac:dyDescent="0.2">
      <c r="A2" s="53"/>
      <c r="B2" s="272"/>
      <c r="C2" s="182"/>
      <c r="D2" s="272"/>
      <c r="J2" s="308"/>
      <c r="K2" s="309"/>
    </row>
    <row r="3" spans="1:11" ht="15.75" customHeight="1" x14ac:dyDescent="0.2">
      <c r="A3" s="275" t="s">
        <v>236</v>
      </c>
      <c r="B3" s="323"/>
      <c r="C3" s="337"/>
      <c r="D3" s="337"/>
      <c r="E3" s="337"/>
      <c r="G3" s="276" t="s">
        <v>14</v>
      </c>
      <c r="H3" s="55">
        <f ca="1">TODAY()</f>
        <v>43049</v>
      </c>
      <c r="J3" s="338"/>
      <c r="K3" s="338"/>
    </row>
    <row r="4" spans="1:11" ht="9.75" customHeight="1" x14ac:dyDescent="0.2">
      <c r="A4" s="44"/>
      <c r="B4" s="270"/>
      <c r="C4" s="270"/>
      <c r="D4" s="270"/>
      <c r="E4" s="270"/>
      <c r="G4" s="276"/>
      <c r="H4" s="45"/>
      <c r="J4" s="308"/>
      <c r="K4" s="308"/>
    </row>
    <row r="5" spans="1:11" ht="9.75" customHeight="1" thickBot="1" x14ac:dyDescent="0.25">
      <c r="A5" s="44"/>
      <c r="B5" s="270"/>
      <c r="C5" s="270"/>
      <c r="D5" s="270"/>
      <c r="E5" s="270"/>
      <c r="G5" s="276"/>
      <c r="H5" s="46"/>
      <c r="J5" s="308"/>
      <c r="K5" s="308"/>
    </row>
    <row r="6" spans="1:11" ht="15" customHeight="1" thickBot="1" x14ac:dyDescent="0.25">
      <c r="A6" s="275" t="s">
        <v>232</v>
      </c>
      <c r="B6" s="310"/>
      <c r="C6" s="311"/>
      <c r="D6" s="310"/>
      <c r="E6" s="311"/>
      <c r="G6" s="276" t="s">
        <v>17</v>
      </c>
      <c r="H6" s="36"/>
    </row>
    <row r="7" spans="1:11" x14ac:dyDescent="0.2">
      <c r="A7" s="44"/>
      <c r="B7" s="276" t="s">
        <v>48</v>
      </c>
      <c r="C7" s="272"/>
      <c r="D7" s="276" t="s">
        <v>47</v>
      </c>
      <c r="E7" s="272"/>
      <c r="G7" s="276"/>
      <c r="H7" s="46"/>
    </row>
    <row r="8" spans="1:11" ht="12.75" customHeight="1" x14ac:dyDescent="0.2">
      <c r="A8" s="275"/>
      <c r="B8" s="146"/>
      <c r="C8" s="270"/>
      <c r="D8" s="270"/>
      <c r="E8" s="313" t="s">
        <v>146</v>
      </c>
      <c r="F8" s="313"/>
      <c r="G8" s="313"/>
      <c r="H8" s="138" t="str">
        <f>IF(H12=1,((K8+K10)/AMI!B14),IF(H12=2,(K8+K10)/AMI!C14,IF(H12=3,(K8+K10)/AMI!D14,IF(H12=4,(K8+K10)/AMI!E14,IF(H12=5,((K8+K10)/AMI!F14),IF(H12=6,((K8+K10))/AMI!G14,""))))))</f>
        <v/>
      </c>
      <c r="K8" s="253">
        <f>H11*12</f>
        <v>0</v>
      </c>
    </row>
    <row r="9" spans="1:11" ht="16.5" customHeight="1" x14ac:dyDescent="0.2">
      <c r="A9" s="275" t="s">
        <v>44</v>
      </c>
      <c r="B9" s="199"/>
      <c r="C9" s="270"/>
      <c r="D9" s="270"/>
      <c r="E9" s="313"/>
      <c r="F9" s="313"/>
      <c r="G9" s="313"/>
      <c r="H9" s="54" t="str">
        <f>IF(H12=7,((K8+K10)/AMI!H14),IF(H12=8,(K8+K10)/AMI!I14,IF(H12=9,(K8+K10)/AMI!J14,IF(H12=10,(K8+K10)/AMI!K14,""))))</f>
        <v/>
      </c>
      <c r="K9" s="129"/>
    </row>
    <row r="10" spans="1:11" x14ac:dyDescent="0.2">
      <c r="B10" s="139"/>
      <c r="C10" s="139"/>
      <c r="D10" s="139"/>
      <c r="E10" s="313"/>
      <c r="F10" s="313"/>
      <c r="G10" s="313"/>
      <c r="K10" s="253">
        <f>(D10*12)</f>
        <v>0</v>
      </c>
    </row>
    <row r="11" spans="1:11" ht="19.5" customHeight="1" x14ac:dyDescent="0.2">
      <c r="A11" s="341" t="s">
        <v>0</v>
      </c>
      <c r="B11" s="341"/>
      <c r="C11" s="342" t="s">
        <v>61</v>
      </c>
      <c r="D11" s="342"/>
      <c r="E11" s="130"/>
      <c r="F11" s="130"/>
      <c r="G11" s="47" t="s">
        <v>115</v>
      </c>
      <c r="H11" s="131">
        <f>'Income Calculations Sheet'!H45:K45</f>
        <v>0</v>
      </c>
    </row>
    <row r="12" spans="1:11" ht="14.45" customHeight="1" x14ac:dyDescent="0.2">
      <c r="A12" s="273"/>
      <c r="B12" s="39"/>
      <c r="G12" s="47" t="s">
        <v>35</v>
      </c>
      <c r="H12" s="132"/>
      <c r="I12" s="51"/>
    </row>
    <row r="13" spans="1:11" ht="7.5" customHeight="1" x14ac:dyDescent="0.2">
      <c r="B13" s="48"/>
      <c r="C13" s="133"/>
      <c r="D13" s="133"/>
      <c r="E13" s="133"/>
      <c r="F13" s="133"/>
      <c r="G13" s="133"/>
      <c r="H13" s="133"/>
    </row>
    <row r="14" spans="1:11" ht="12" customHeight="1" x14ac:dyDescent="0.2">
      <c r="B14" s="39"/>
      <c r="C14" s="339" t="s">
        <v>207</v>
      </c>
      <c r="D14" s="340"/>
      <c r="E14" s="340"/>
      <c r="F14" s="340"/>
      <c r="G14" s="340"/>
      <c r="H14" s="340"/>
    </row>
    <row r="15" spans="1:11" ht="17.25" customHeight="1" x14ac:dyDescent="0.2">
      <c r="B15" s="145">
        <f>(B12+B14)</f>
        <v>0</v>
      </c>
      <c r="C15" s="340"/>
      <c r="D15" s="340"/>
      <c r="E15" s="340"/>
      <c r="F15" s="340"/>
      <c r="G15" s="340"/>
      <c r="H15" s="340"/>
    </row>
    <row r="16" spans="1:11" s="214" customFormat="1" ht="6.75" customHeight="1" x14ac:dyDescent="0.2">
      <c r="A16" s="278"/>
      <c r="B16" s="49"/>
      <c r="C16" s="133"/>
      <c r="D16" s="133"/>
      <c r="E16" s="133"/>
      <c r="F16" s="133"/>
      <c r="G16" s="133"/>
      <c r="H16" s="133"/>
    </row>
    <row r="17" spans="1:254" s="214" customFormat="1" ht="16.899999999999999" customHeight="1" x14ac:dyDescent="0.2">
      <c r="A17" s="273" t="s">
        <v>197</v>
      </c>
      <c r="B17" s="273"/>
      <c r="C17" s="273"/>
      <c r="D17" s="270"/>
      <c r="E17" s="272"/>
      <c r="F17" s="322"/>
      <c r="G17" s="323"/>
      <c r="H17" s="323"/>
      <c r="I17" s="139"/>
      <c r="J17" s="139"/>
      <c r="K17" s="139"/>
      <c r="L17" s="139"/>
      <c r="M17" s="139"/>
      <c r="N17" s="139"/>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c r="DW17" s="213"/>
      <c r="DX17" s="213"/>
      <c r="DY17" s="213"/>
      <c r="DZ17" s="213"/>
      <c r="EA17" s="213"/>
      <c r="EB17" s="213"/>
      <c r="EC17" s="213"/>
      <c r="ED17" s="213"/>
      <c r="EE17" s="213"/>
      <c r="EF17" s="213"/>
      <c r="EG17" s="213"/>
      <c r="EH17" s="213"/>
      <c r="EI17" s="213"/>
      <c r="EJ17" s="213"/>
      <c r="EK17" s="213"/>
      <c r="EL17" s="213"/>
      <c r="EM17" s="213"/>
      <c r="EN17" s="213"/>
      <c r="EO17" s="213"/>
      <c r="EP17" s="213"/>
      <c r="EQ17" s="213"/>
      <c r="ER17" s="213"/>
      <c r="ES17" s="213"/>
      <c r="ET17" s="213"/>
      <c r="EU17" s="213"/>
      <c r="EV17" s="213"/>
      <c r="EW17" s="213"/>
      <c r="EX17" s="213"/>
      <c r="EY17" s="213"/>
      <c r="EZ17" s="213"/>
      <c r="FA17" s="213"/>
      <c r="FB17" s="213"/>
      <c r="FC17" s="213"/>
      <c r="FD17" s="213"/>
      <c r="FE17" s="213"/>
      <c r="FF17" s="213"/>
      <c r="FG17" s="213"/>
      <c r="FH17" s="213"/>
      <c r="FI17" s="213"/>
      <c r="FJ17" s="213"/>
      <c r="FK17" s="213"/>
      <c r="FL17" s="213"/>
      <c r="FM17" s="213"/>
      <c r="FN17" s="213"/>
      <c r="FO17" s="213"/>
      <c r="FP17" s="213"/>
      <c r="FQ17" s="213"/>
      <c r="FR17" s="213"/>
      <c r="FS17" s="213"/>
      <c r="FT17" s="213"/>
      <c r="FU17" s="213"/>
      <c r="FV17" s="213"/>
      <c r="FW17" s="213"/>
      <c r="FX17" s="213"/>
      <c r="FY17" s="213"/>
      <c r="FZ17" s="213"/>
      <c r="GA17" s="213"/>
      <c r="GB17" s="213"/>
      <c r="GC17" s="213"/>
      <c r="GD17" s="213"/>
      <c r="GE17" s="213"/>
      <c r="GF17" s="213"/>
      <c r="GG17" s="213"/>
      <c r="GH17" s="213"/>
      <c r="GI17" s="213"/>
      <c r="GJ17" s="213"/>
      <c r="GK17" s="213"/>
      <c r="GL17" s="213"/>
      <c r="GM17" s="213"/>
      <c r="GN17" s="213"/>
      <c r="GO17" s="213"/>
      <c r="GP17" s="213"/>
      <c r="GQ17" s="213"/>
      <c r="GR17" s="213"/>
      <c r="GS17" s="213"/>
      <c r="GT17" s="213"/>
      <c r="GU17" s="213"/>
      <c r="GV17" s="213"/>
      <c r="GW17" s="213"/>
      <c r="GX17" s="213"/>
      <c r="GY17" s="213"/>
      <c r="GZ17" s="213"/>
      <c r="HA17" s="213"/>
      <c r="HB17" s="213"/>
      <c r="HC17" s="213"/>
      <c r="HD17" s="213"/>
      <c r="HE17" s="213"/>
      <c r="HF17" s="213"/>
      <c r="HG17" s="213"/>
      <c r="HH17" s="213"/>
      <c r="HI17" s="213"/>
      <c r="HJ17" s="213"/>
      <c r="HK17" s="213"/>
      <c r="HL17" s="213"/>
      <c r="HM17" s="213"/>
      <c r="HN17" s="213"/>
      <c r="HO17" s="213"/>
      <c r="HP17" s="213"/>
      <c r="HQ17" s="213"/>
      <c r="HR17" s="213"/>
      <c r="HS17" s="213"/>
      <c r="HT17" s="213"/>
      <c r="HU17" s="213"/>
      <c r="HV17" s="213"/>
      <c r="HW17" s="213"/>
      <c r="HX17" s="213"/>
      <c r="HY17" s="213"/>
      <c r="HZ17" s="213"/>
      <c r="IA17" s="213"/>
      <c r="IB17" s="213"/>
      <c r="IC17" s="213"/>
      <c r="ID17" s="213"/>
      <c r="IE17" s="213"/>
      <c r="IF17" s="213"/>
      <c r="IG17" s="213"/>
      <c r="IH17" s="213"/>
      <c r="II17" s="213"/>
      <c r="IJ17" s="213"/>
      <c r="IK17" s="213"/>
      <c r="IL17" s="213"/>
      <c r="IM17" s="213"/>
      <c r="IN17" s="213"/>
      <c r="IO17" s="213"/>
      <c r="IP17" s="213"/>
      <c r="IQ17" s="213"/>
      <c r="IR17" s="213"/>
      <c r="IS17" s="213"/>
      <c r="IT17" s="213"/>
    </row>
    <row r="18" spans="1:254" s="214" customFormat="1" ht="6.75" customHeight="1" x14ac:dyDescent="0.2">
      <c r="A18" s="278"/>
      <c r="B18" s="49"/>
      <c r="C18" s="133"/>
      <c r="D18" s="133"/>
      <c r="E18" s="133"/>
      <c r="F18" s="133"/>
      <c r="G18" s="133"/>
      <c r="H18" s="133"/>
    </row>
    <row r="19" spans="1:254" ht="17.25" customHeight="1" x14ac:dyDescent="0.2">
      <c r="A19" s="281" t="s">
        <v>296</v>
      </c>
      <c r="B19" s="343"/>
      <c r="C19" s="343"/>
      <c r="D19" s="343"/>
      <c r="E19" s="133"/>
      <c r="F19" s="133"/>
      <c r="G19" s="133"/>
      <c r="H19" s="133"/>
    </row>
    <row r="20" spans="1:254" ht="6.75" customHeight="1" x14ac:dyDescent="0.2">
      <c r="B20" s="49"/>
      <c r="C20" s="133"/>
      <c r="D20" s="133"/>
      <c r="E20" s="133"/>
      <c r="F20" s="133"/>
      <c r="G20" s="133"/>
      <c r="H20" s="133"/>
    </row>
    <row r="21" spans="1:254" ht="19.5" customHeight="1" x14ac:dyDescent="0.2">
      <c r="A21" s="281" t="s">
        <v>144</v>
      </c>
      <c r="B21" s="347"/>
      <c r="C21" s="347"/>
      <c r="D21" s="347"/>
      <c r="E21" s="347"/>
      <c r="F21" s="345"/>
      <c r="G21" s="346"/>
      <c r="H21" s="50"/>
    </row>
    <row r="22" spans="1:254" ht="9.6" customHeight="1" x14ac:dyDescent="0.2"/>
    <row r="23" spans="1:254" ht="14.25" x14ac:dyDescent="0.2">
      <c r="A23" s="321" t="s">
        <v>1</v>
      </c>
      <c r="B23" s="321"/>
      <c r="C23" s="321"/>
      <c r="D23" s="321"/>
      <c r="E23" s="321"/>
      <c r="F23" s="321"/>
      <c r="G23" s="321"/>
      <c r="H23" s="321"/>
    </row>
    <row r="24" spans="1:254" ht="6" customHeight="1" x14ac:dyDescent="0.2"/>
    <row r="25" spans="1:254" x14ac:dyDescent="0.2">
      <c r="B25" s="42"/>
      <c r="D25" s="275" t="s">
        <v>19</v>
      </c>
      <c r="E25" s="315"/>
      <c r="F25" s="319"/>
      <c r="G25" s="319"/>
      <c r="H25" s="320"/>
    </row>
    <row r="26" spans="1:254" ht="4.5" customHeight="1" x14ac:dyDescent="0.2">
      <c r="D26" s="275"/>
    </row>
    <row r="27" spans="1:254" x14ac:dyDescent="0.2">
      <c r="B27" s="42"/>
      <c r="D27" s="275" t="s">
        <v>19</v>
      </c>
      <c r="E27" s="315"/>
      <c r="F27" s="316"/>
      <c r="G27" s="316"/>
      <c r="H27" s="317"/>
    </row>
    <row r="28" spans="1:254" ht="4.5" customHeight="1" x14ac:dyDescent="0.2">
      <c r="D28" s="275"/>
    </row>
    <row r="29" spans="1:254" x14ac:dyDescent="0.2">
      <c r="B29" s="42"/>
      <c r="D29" s="275" t="s">
        <v>19</v>
      </c>
      <c r="E29" s="315"/>
      <c r="F29" s="316"/>
      <c r="G29" s="316"/>
      <c r="H29" s="317"/>
    </row>
    <row r="30" spans="1:254" ht="9" customHeight="1" x14ac:dyDescent="0.2">
      <c r="A30" s="314"/>
      <c r="B30" s="314"/>
      <c r="C30" s="314"/>
      <c r="D30" s="314"/>
      <c r="E30" s="314"/>
      <c r="F30" s="314"/>
      <c r="G30" s="314"/>
      <c r="H30" s="314"/>
    </row>
    <row r="31" spans="1:254" x14ac:dyDescent="0.2">
      <c r="A31" s="271" t="s">
        <v>145</v>
      </c>
      <c r="B31" s="42"/>
      <c r="D31" s="275" t="s">
        <v>52</v>
      </c>
      <c r="E31" s="315"/>
      <c r="F31" s="316"/>
      <c r="G31" s="316"/>
      <c r="H31" s="317"/>
    </row>
    <row r="32" spans="1:254" ht="8.25" customHeight="1" x14ac:dyDescent="0.2">
      <c r="B32" s="48"/>
      <c r="D32" s="275"/>
      <c r="E32" s="52"/>
      <c r="F32" s="52"/>
      <c r="G32" s="52"/>
      <c r="H32" s="52"/>
    </row>
    <row r="33" spans="1:254" x14ac:dyDescent="0.2">
      <c r="A33" s="279" t="s">
        <v>15</v>
      </c>
      <c r="B33" s="147">
        <f>(B12+B14+B25+B27+B29+B31)</f>
        <v>0</v>
      </c>
    </row>
    <row r="34" spans="1:254" x14ac:dyDescent="0.2">
      <c r="A34" s="275"/>
      <c r="B34" s="48"/>
    </row>
    <row r="35" spans="1:254" ht="14.25" x14ac:dyDescent="0.2">
      <c r="A35" s="318" t="s">
        <v>18</v>
      </c>
      <c r="B35" s="318"/>
      <c r="C35" s="318"/>
      <c r="D35" s="318"/>
      <c r="E35" s="276"/>
      <c r="F35" s="344"/>
      <c r="G35" s="344"/>
      <c r="H35" s="344"/>
    </row>
    <row r="36" spans="1:254" ht="6.75" customHeight="1" x14ac:dyDescent="0.2">
      <c r="A36" s="273"/>
      <c r="B36" s="273"/>
      <c r="C36" s="273"/>
      <c r="D36" s="273"/>
      <c r="E36" s="274"/>
      <c r="F36" s="344"/>
      <c r="G36" s="344"/>
      <c r="H36" s="344"/>
      <c r="I36" s="139"/>
      <c r="J36" s="139"/>
      <c r="K36" s="139"/>
      <c r="L36" s="139"/>
      <c r="M36" s="139"/>
      <c r="N36" s="139"/>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c r="IH36" s="312"/>
      <c r="II36" s="312"/>
      <c r="IJ36" s="312"/>
      <c r="IK36" s="312"/>
      <c r="IL36" s="312"/>
      <c r="IM36" s="312"/>
      <c r="IN36" s="312"/>
      <c r="IO36" s="312"/>
      <c r="IP36" s="312"/>
      <c r="IQ36" s="312"/>
      <c r="IR36" s="312"/>
      <c r="IS36" s="312"/>
      <c r="IT36" s="312"/>
    </row>
    <row r="37" spans="1:254" ht="16.899999999999999" customHeight="1" x14ac:dyDescent="0.2">
      <c r="A37" s="84" t="s">
        <v>205</v>
      </c>
      <c r="B37" s="273"/>
      <c r="C37" s="273"/>
      <c r="D37" s="280"/>
      <c r="E37" s="272"/>
      <c r="F37" s="322"/>
      <c r="G37" s="322"/>
      <c r="H37" s="322"/>
      <c r="I37" s="139"/>
      <c r="J37" s="139"/>
      <c r="K37" s="139"/>
      <c r="L37" s="139"/>
      <c r="M37" s="139"/>
      <c r="N37" s="139"/>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c r="IC37" s="134"/>
      <c r="ID37" s="134"/>
      <c r="IE37" s="134"/>
      <c r="IF37" s="134"/>
      <c r="IG37" s="134"/>
      <c r="IH37" s="134"/>
      <c r="II37" s="134"/>
      <c r="IJ37" s="134"/>
      <c r="IK37" s="134"/>
      <c r="IL37" s="134"/>
      <c r="IM37" s="134"/>
      <c r="IN37" s="134"/>
      <c r="IO37" s="134"/>
      <c r="IP37" s="134"/>
      <c r="IQ37" s="134"/>
      <c r="IR37" s="134"/>
      <c r="IS37" s="134"/>
      <c r="IT37" s="134"/>
    </row>
    <row r="38" spans="1:254" s="278" customFormat="1" ht="9" customHeight="1" x14ac:dyDescent="0.2">
      <c r="B38" s="274"/>
      <c r="C38" s="274"/>
      <c r="D38" s="275"/>
      <c r="E38" s="135"/>
      <c r="F38" s="277"/>
      <c r="G38" s="277"/>
      <c r="H38" s="277"/>
    </row>
    <row r="39" spans="1:254" s="278" customFormat="1" ht="19.5" customHeight="1" x14ac:dyDescent="0.2">
      <c r="A39" s="278" t="s">
        <v>199</v>
      </c>
      <c r="B39" s="198"/>
      <c r="C39" s="324"/>
      <c r="D39" s="325"/>
      <c r="E39" s="325"/>
      <c r="F39" s="325"/>
      <c r="G39" s="325"/>
      <c r="H39" s="326"/>
    </row>
    <row r="40" spans="1:254" s="160" customFormat="1" ht="9" customHeight="1" x14ac:dyDescent="0.2">
      <c r="A40" s="278"/>
      <c r="B40" s="274"/>
      <c r="C40" s="274"/>
      <c r="D40" s="275"/>
      <c r="E40" s="135"/>
      <c r="F40" s="277"/>
      <c r="G40" s="277"/>
      <c r="H40" s="277"/>
    </row>
    <row r="41" spans="1:254" ht="12.75" customHeight="1" x14ac:dyDescent="0.2">
      <c r="A41" s="197" t="s">
        <v>51</v>
      </c>
      <c r="B41" s="279"/>
      <c r="C41" s="279"/>
      <c r="D41" s="279"/>
      <c r="E41" s="135"/>
      <c r="F41" s="140"/>
      <c r="G41" s="140"/>
      <c r="H41" s="140"/>
    </row>
    <row r="42" spans="1:254" ht="17.25" customHeight="1" x14ac:dyDescent="0.2">
      <c r="A42" s="279" t="s">
        <v>28</v>
      </c>
      <c r="B42" s="330"/>
      <c r="C42" s="331"/>
      <c r="D42" s="331"/>
      <c r="E42" s="332"/>
    </row>
    <row r="43" spans="1:254" ht="16.5" customHeight="1" x14ac:dyDescent="0.2">
      <c r="A43" s="279" t="s">
        <v>20</v>
      </c>
      <c r="B43" s="330"/>
      <c r="C43" s="331"/>
      <c r="D43" s="331"/>
      <c r="E43" s="332"/>
      <c r="F43" s="275"/>
      <c r="G43" s="274"/>
    </row>
    <row r="44" spans="1:254" ht="17.25" customHeight="1" x14ac:dyDescent="0.2">
      <c r="A44" s="279" t="s">
        <v>21</v>
      </c>
      <c r="B44" s="335"/>
      <c r="C44" s="336"/>
    </row>
    <row r="45" spans="1:254" ht="17.25" customHeight="1" x14ac:dyDescent="0.2">
      <c r="A45" s="279"/>
      <c r="B45" s="43"/>
      <c r="C45" s="43"/>
    </row>
    <row r="46" spans="1:254" ht="21.75" customHeight="1" x14ac:dyDescent="0.2">
      <c r="A46" s="279" t="s">
        <v>104</v>
      </c>
      <c r="B46" s="335"/>
      <c r="C46" s="331"/>
      <c r="D46" s="331"/>
      <c r="E46" s="332"/>
    </row>
    <row r="47" spans="1:254" ht="17.25" customHeight="1" x14ac:dyDescent="0.2">
      <c r="A47" s="279" t="s">
        <v>111</v>
      </c>
      <c r="B47" s="333"/>
      <c r="C47" s="334"/>
    </row>
    <row r="48" spans="1:254" ht="8.25" customHeight="1" thickBot="1" x14ac:dyDescent="0.25">
      <c r="A48" s="136"/>
      <c r="B48" s="136"/>
      <c r="C48" s="136"/>
      <c r="D48" s="136"/>
      <c r="E48" s="136"/>
      <c r="F48" s="136"/>
      <c r="G48" s="136"/>
      <c r="H48" s="136"/>
    </row>
    <row r="49" spans="1:8" ht="18" customHeight="1" thickTop="1" x14ac:dyDescent="0.2">
      <c r="A49" s="270" t="s">
        <v>210</v>
      </c>
      <c r="B49" s="271"/>
      <c r="C49" s="329" t="s">
        <v>211</v>
      </c>
      <c r="D49" s="329"/>
      <c r="E49" s="329" t="s">
        <v>212</v>
      </c>
      <c r="F49" s="329"/>
      <c r="G49" s="329" t="s">
        <v>213</v>
      </c>
      <c r="H49" s="329"/>
    </row>
    <row r="50" spans="1:8" ht="17.25" customHeight="1" x14ac:dyDescent="0.2">
      <c r="A50" s="274" t="s">
        <v>209</v>
      </c>
      <c r="B50" s="276"/>
      <c r="C50" s="323" t="s">
        <v>208</v>
      </c>
      <c r="D50" s="323"/>
      <c r="E50" s="323" t="s">
        <v>215</v>
      </c>
      <c r="F50" s="323"/>
      <c r="G50" s="323" t="s">
        <v>214</v>
      </c>
      <c r="H50" s="323"/>
    </row>
    <row r="51" spans="1:8" x14ac:dyDescent="0.2">
      <c r="B51" s="271"/>
      <c r="C51" s="271"/>
      <c r="D51" s="271"/>
      <c r="E51" s="271"/>
      <c r="F51" s="271"/>
      <c r="G51" s="271"/>
    </row>
    <row r="52" spans="1:8" x14ac:dyDescent="0.2">
      <c r="B52" s="327" t="s">
        <v>29</v>
      </c>
      <c r="C52" s="328"/>
      <c r="D52" s="327" t="s">
        <v>30</v>
      </c>
      <c r="E52" s="328"/>
      <c r="F52" s="327" t="s">
        <v>31</v>
      </c>
      <c r="G52" s="328"/>
    </row>
    <row r="53" spans="1:8" ht="14.45" customHeight="1" x14ac:dyDescent="0.2">
      <c r="B53" s="141"/>
      <c r="C53" s="142"/>
      <c r="D53" s="141"/>
      <c r="E53" s="142"/>
      <c r="F53" s="143"/>
      <c r="G53" s="142"/>
    </row>
    <row r="54" spans="1:8" x14ac:dyDescent="0.2">
      <c r="B54" s="327" t="s">
        <v>32</v>
      </c>
      <c r="C54" s="328"/>
      <c r="D54" s="327" t="s">
        <v>33</v>
      </c>
      <c r="E54" s="328"/>
      <c r="F54" s="327" t="s">
        <v>13</v>
      </c>
      <c r="G54" s="328"/>
    </row>
    <row r="55" spans="1:8" ht="15.6" customHeight="1" x14ac:dyDescent="0.2">
      <c r="B55" s="141"/>
      <c r="C55" s="142"/>
      <c r="D55" s="141"/>
      <c r="E55" s="142"/>
      <c r="F55" s="143"/>
      <c r="G55" s="142"/>
    </row>
    <row r="56" spans="1:8" hidden="1" x14ac:dyDescent="0.2">
      <c r="B56" s="271"/>
      <c r="C56" s="271"/>
      <c r="D56" s="271"/>
      <c r="E56" s="271"/>
      <c r="F56" s="271"/>
      <c r="G56" s="271"/>
    </row>
    <row r="57" spans="1:8" ht="3.75" hidden="1" customHeight="1" x14ac:dyDescent="0.2"/>
    <row r="58" spans="1:8" hidden="1" x14ac:dyDescent="0.2">
      <c r="A58" s="137" t="s">
        <v>129</v>
      </c>
    </row>
    <row r="59" spans="1:8" s="254" customFormat="1" hidden="1" x14ac:dyDescent="0.2">
      <c r="A59" s="137" t="s">
        <v>254</v>
      </c>
      <c r="B59" s="278"/>
      <c r="C59" s="278"/>
      <c r="D59" s="278"/>
      <c r="E59" s="278"/>
      <c r="F59" s="278"/>
      <c r="G59" s="278"/>
      <c r="H59" s="278"/>
    </row>
    <row r="60" spans="1:8" s="290" customFormat="1" hidden="1" x14ac:dyDescent="0.2">
      <c r="A60" s="137" t="s">
        <v>297</v>
      </c>
    </row>
    <row r="61" spans="1:8" s="219" customFormat="1" hidden="1" x14ac:dyDescent="0.2">
      <c r="A61" s="273" t="s">
        <v>255</v>
      </c>
      <c r="B61" s="278"/>
      <c r="C61" s="278"/>
      <c r="D61" s="278"/>
      <c r="E61" s="278"/>
      <c r="F61" s="278"/>
      <c r="G61" s="278"/>
      <c r="H61" s="278"/>
    </row>
    <row r="62" spans="1:8" s="219" customFormat="1" hidden="1" x14ac:dyDescent="0.2">
      <c r="A62" s="262" t="s">
        <v>256</v>
      </c>
      <c r="B62" s="278"/>
      <c r="C62" s="278"/>
      <c r="D62" s="278"/>
      <c r="E62" s="278"/>
      <c r="F62" s="278"/>
      <c r="G62" s="278"/>
      <c r="H62" s="278"/>
    </row>
    <row r="63" spans="1:8" hidden="1" x14ac:dyDescent="0.2"/>
    <row r="65" spans="1:8" s="220" customFormat="1" x14ac:dyDescent="0.2">
      <c r="A65" s="137"/>
      <c r="B65" s="278"/>
      <c r="C65" s="278"/>
      <c r="D65" s="278"/>
      <c r="E65" s="278"/>
      <c r="F65" s="278"/>
      <c r="G65" s="278"/>
      <c r="H65" s="278"/>
    </row>
    <row r="67" spans="1:8" s="220" customFormat="1" x14ac:dyDescent="0.2"/>
    <row r="68" spans="1:8" s="220" customFormat="1" x14ac:dyDescent="0.2"/>
    <row r="69" spans="1:8" s="220" customFormat="1" x14ac:dyDescent="0.2"/>
    <row r="70" spans="1:8" s="220" customFormat="1" x14ac:dyDescent="0.2"/>
    <row r="71" spans="1:8" s="220" customFormat="1" x14ac:dyDescent="0.2"/>
    <row r="72" spans="1:8" s="220" customFormat="1" x14ac:dyDescent="0.2"/>
    <row r="73" spans="1:8" s="220" customFormat="1" x14ac:dyDescent="0.2"/>
    <row r="74" spans="1:8" s="220" customFormat="1" x14ac:dyDescent="0.2"/>
    <row r="75" spans="1:8" s="220" customFormat="1" x14ac:dyDescent="0.2"/>
    <row r="76" spans="1:8" s="220" customFormat="1" x14ac:dyDescent="0.2"/>
    <row r="77" spans="1:8" s="220" customFormat="1" x14ac:dyDescent="0.2"/>
    <row r="78" spans="1:8" s="220" customFormat="1" x14ac:dyDescent="0.2"/>
    <row r="80" spans="1:8" s="220" customFormat="1" x14ac:dyDescent="0.2"/>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4">
    <mergeCell ref="B43:E43"/>
    <mergeCell ref="B44:C44"/>
    <mergeCell ref="F37:H37"/>
    <mergeCell ref="B3:E3"/>
    <mergeCell ref="J3:K3"/>
    <mergeCell ref="J4:K4"/>
    <mergeCell ref="B6:C6"/>
    <mergeCell ref="C14:H15"/>
    <mergeCell ref="A11:B11"/>
    <mergeCell ref="C11:D11"/>
    <mergeCell ref="B19:D19"/>
    <mergeCell ref="F35:H35"/>
    <mergeCell ref="F36:H36"/>
    <mergeCell ref="F21:G21"/>
    <mergeCell ref="E29:H29"/>
    <mergeCell ref="B21:E21"/>
    <mergeCell ref="C39:H39"/>
    <mergeCell ref="B54:C54"/>
    <mergeCell ref="D54:E54"/>
    <mergeCell ref="F54:G54"/>
    <mergeCell ref="B52:C52"/>
    <mergeCell ref="D52:E52"/>
    <mergeCell ref="F52:G52"/>
    <mergeCell ref="G50:H50"/>
    <mergeCell ref="C49:D49"/>
    <mergeCell ref="E49:F49"/>
    <mergeCell ref="G49:H49"/>
    <mergeCell ref="B42:E42"/>
    <mergeCell ref="C50:D50"/>
    <mergeCell ref="E50:F50"/>
    <mergeCell ref="B47:C47"/>
    <mergeCell ref="B46:E46"/>
    <mergeCell ref="FS36:FZ36"/>
    <mergeCell ref="DG36:DN36"/>
    <mergeCell ref="DW36:ED36"/>
    <mergeCell ref="EE36:EL36"/>
    <mergeCell ref="EU36:FB36"/>
    <mergeCell ref="FC36:FJ36"/>
    <mergeCell ref="CI36:CP36"/>
    <mergeCell ref="AM36:AT36"/>
    <mergeCell ref="IM36:IT36"/>
    <mergeCell ref="HO36:HV36"/>
    <mergeCell ref="HW36:ID36"/>
    <mergeCell ref="GA36:GH36"/>
    <mergeCell ref="GI36:GP36"/>
    <mergeCell ref="GQ36:GX36"/>
    <mergeCell ref="GY36:HF36"/>
    <mergeCell ref="HG36:HN36"/>
    <mergeCell ref="IE36:IL36"/>
    <mergeCell ref="EM36:ET36"/>
    <mergeCell ref="CQ36:CX36"/>
    <mergeCell ref="CY36:DF36"/>
    <mergeCell ref="DO36:DV36"/>
    <mergeCell ref="FK36:FR36"/>
    <mergeCell ref="W36:AD36"/>
    <mergeCell ref="AE36:AL36"/>
    <mergeCell ref="CA36:CH36"/>
    <mergeCell ref="AU36:BB36"/>
    <mergeCell ref="BC36:BJ36"/>
    <mergeCell ref="BK36:BR36"/>
    <mergeCell ref="BS36:BZ36"/>
    <mergeCell ref="J1:K1"/>
    <mergeCell ref="J2:K2"/>
    <mergeCell ref="D6:E6"/>
    <mergeCell ref="O36:V36"/>
    <mergeCell ref="J5:K5"/>
    <mergeCell ref="E8:G10"/>
    <mergeCell ref="A30:H30"/>
    <mergeCell ref="E27:H27"/>
    <mergeCell ref="E31:H31"/>
    <mergeCell ref="A35:D35"/>
    <mergeCell ref="E25:H25"/>
    <mergeCell ref="A23:H23"/>
    <mergeCell ref="F17:H17"/>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1">
      <formula1>"1,2,3,4,5,6"</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5">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9"/>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31"/>
    <dataValidation type="list" allowBlank="1" showInputMessage="1" showErrorMessage="1" sqref="B38:B40">
      <formula1>SubType</formula1>
    </dataValidation>
  </dataValidations>
  <pageMargins left="0" right="0" top="0.75" bottom="0" header="0.25" footer="0"/>
  <pageSetup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11</xdr:row>
                    <xdr:rowOff>0</xdr:rowOff>
                  </from>
                  <to>
                    <xdr:col>0</xdr:col>
                    <xdr:colOff>1457325</xdr:colOff>
                    <xdr:row>12</xdr:row>
                    <xdr:rowOff>57150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57150</xdr:rowOff>
                  </from>
                  <to>
                    <xdr:col>0</xdr:col>
                    <xdr:colOff>1057275</xdr:colOff>
                    <xdr:row>13</xdr:row>
                    <xdr:rowOff>142875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23</xdr:row>
                    <xdr:rowOff>47625</xdr:rowOff>
                  </from>
                  <to>
                    <xdr:col>0</xdr:col>
                    <xdr:colOff>1066800</xdr:colOff>
                    <xdr:row>25</xdr:row>
                    <xdr:rowOff>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25</xdr:row>
                    <xdr:rowOff>9525</xdr:rowOff>
                  </from>
                  <to>
                    <xdr:col>0</xdr:col>
                    <xdr:colOff>1066800</xdr:colOff>
                    <xdr:row>26</xdr:row>
                    <xdr:rowOff>133350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26</xdr:row>
                    <xdr:rowOff>133350</xdr:rowOff>
                  </from>
                  <to>
                    <xdr:col>0</xdr:col>
                    <xdr:colOff>1066800</xdr:colOff>
                    <xdr:row>28</xdr:row>
                    <xdr:rowOff>123825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36</xdr:row>
                    <xdr:rowOff>0</xdr:rowOff>
                  </from>
                  <to>
                    <xdr:col>1</xdr:col>
                    <xdr:colOff>609600</xdr:colOff>
                    <xdr:row>36</xdr:row>
                    <xdr:rowOff>190500</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10</xdr:row>
                    <xdr:rowOff>228600</xdr:rowOff>
                  </from>
                  <to>
                    <xdr:col>2</xdr:col>
                    <xdr:colOff>581025</xdr:colOff>
                    <xdr:row>12</xdr:row>
                    <xdr:rowOff>28575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47625</xdr:colOff>
                    <xdr:row>10</xdr:row>
                    <xdr:rowOff>219075</xdr:rowOff>
                  </from>
                  <to>
                    <xdr:col>3</xdr:col>
                    <xdr:colOff>552450</xdr:colOff>
                    <xdr:row>12</xdr:row>
                    <xdr:rowOff>9525</xdr:rowOff>
                  </to>
                </anchor>
              </controlPr>
            </control>
          </mc:Choice>
        </mc:AlternateContent>
        <mc:AlternateContent xmlns:mc="http://schemas.openxmlformats.org/markup-compatibility/2006">
          <mc:Choice Requires="x14">
            <control shapeId="15679" r:id="rId14" name="Drop Down 1343">
              <controlPr defaultSize="0" autoLine="0" autoPict="0">
                <anchor moveWithCells="1">
                  <from>
                    <xdr:col>1</xdr:col>
                    <xdr:colOff>9525</xdr:colOff>
                    <xdr:row>2</xdr:row>
                    <xdr:rowOff>0</xdr:rowOff>
                  </from>
                  <to>
                    <xdr:col>4</xdr:col>
                    <xdr:colOff>657225</xdr:colOff>
                    <xdr:row>3</xdr:row>
                    <xdr:rowOff>19050</xdr:rowOff>
                  </to>
                </anchor>
              </controlPr>
            </control>
          </mc:Choice>
        </mc:AlternateContent>
        <mc:AlternateContent xmlns:mc="http://schemas.openxmlformats.org/markup-compatibility/2006">
          <mc:Choice Requires="x14">
            <control shapeId="15681" r:id="rId15" name="Check Box 1345">
              <controlPr defaultSize="0" autoFill="0" autoLine="0" autoPict="0">
                <anchor moveWithCells="1">
                  <from>
                    <xdr:col>2</xdr:col>
                    <xdr:colOff>247650</xdr:colOff>
                    <xdr:row>33</xdr:row>
                    <xdr:rowOff>66675</xdr:rowOff>
                  </from>
                  <to>
                    <xdr:col>6</xdr:col>
                    <xdr:colOff>200025</xdr:colOff>
                    <xdr:row>35</xdr:row>
                    <xdr:rowOff>76200</xdr:rowOff>
                  </to>
                </anchor>
              </controlPr>
            </control>
          </mc:Choice>
        </mc:AlternateContent>
        <mc:AlternateContent xmlns:mc="http://schemas.openxmlformats.org/markup-compatibility/2006">
          <mc:Choice Requires="x14">
            <control shapeId="15682" r:id="rId16" name="Check Box 1346">
              <controlPr defaultSize="0" autoFill="0" autoLine="0" autoPict="0">
                <anchor moveWithCells="1">
                  <from>
                    <xdr:col>6</xdr:col>
                    <xdr:colOff>57150</xdr:colOff>
                    <xdr:row>33</xdr:row>
                    <xdr:rowOff>104775</xdr:rowOff>
                  </from>
                  <to>
                    <xdr:col>7</xdr:col>
                    <xdr:colOff>219075</xdr:colOff>
                    <xdr:row>35</xdr:row>
                    <xdr:rowOff>19050</xdr:rowOff>
                  </to>
                </anchor>
              </controlPr>
            </control>
          </mc:Choice>
        </mc:AlternateContent>
        <mc:AlternateContent xmlns:mc="http://schemas.openxmlformats.org/markup-compatibility/2006">
          <mc:Choice Requires="x14">
            <control shapeId="15685" r:id="rId17" name="Check Box 1349">
              <controlPr defaultSize="0" autoFill="0" autoLine="0" autoPict="0">
                <anchor moveWithCells="1">
                  <from>
                    <xdr:col>1</xdr:col>
                    <xdr:colOff>438150</xdr:colOff>
                    <xdr:row>35</xdr:row>
                    <xdr:rowOff>76200</xdr:rowOff>
                  </from>
                  <to>
                    <xdr:col>3</xdr:col>
                    <xdr:colOff>66675</xdr:colOff>
                    <xdr:row>36</xdr:row>
                    <xdr:rowOff>200025</xdr:rowOff>
                  </to>
                </anchor>
              </controlPr>
            </control>
          </mc:Choice>
        </mc:AlternateContent>
        <mc:AlternateContent xmlns:mc="http://schemas.openxmlformats.org/markup-compatibility/2006">
          <mc:Choice Requires="x14">
            <control shapeId="15688" r:id="rId18" name="Check Box 1352">
              <controlPr defaultSize="0" autoFill="0" autoLine="0" autoPict="0">
                <anchor moveWithCells="1">
                  <from>
                    <xdr:col>1</xdr:col>
                    <xdr:colOff>476250</xdr:colOff>
                    <xdr:row>16</xdr:row>
                    <xdr:rowOff>38100</xdr:rowOff>
                  </from>
                  <to>
                    <xdr:col>2</xdr:col>
                    <xdr:colOff>514350</xdr:colOff>
                    <xdr:row>17</xdr:row>
                    <xdr:rowOff>38100</xdr:rowOff>
                  </to>
                </anchor>
              </controlPr>
            </control>
          </mc:Choice>
        </mc:AlternateContent>
        <mc:AlternateContent xmlns:mc="http://schemas.openxmlformats.org/markup-compatibility/2006">
          <mc:Choice Requires="x14">
            <control shapeId="15689" r:id="rId19" name="Check Box 1353">
              <controlPr defaultSize="0" autoFill="0" autoLine="0" autoPict="0">
                <anchor moveWithCells="1">
                  <from>
                    <xdr:col>2</xdr:col>
                    <xdr:colOff>123825</xdr:colOff>
                    <xdr:row>16</xdr:row>
                    <xdr:rowOff>28575</xdr:rowOff>
                  </from>
                  <to>
                    <xdr:col>3</xdr:col>
                    <xdr:colOff>323850</xdr:colOff>
                    <xdr:row>17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31" sqref="E31:F31"/>
    </sheetView>
  </sheetViews>
  <sheetFormatPr defaultColWidth="9.28515625" defaultRowHeight="14.25" x14ac:dyDescent="0.2"/>
  <cols>
    <col min="1" max="1" width="6.5703125" style="108" customWidth="1"/>
    <col min="2" max="5" width="9.28515625" style="108"/>
    <col min="6" max="6" width="5" style="108" customWidth="1"/>
    <col min="7" max="7" width="9.28515625" style="108"/>
    <col min="8" max="8" width="6.28515625" style="108" customWidth="1"/>
    <col min="9" max="9" width="9.28515625" style="108"/>
    <col min="10" max="10" width="6.28515625" style="108" customWidth="1"/>
    <col min="11" max="12" width="10.28515625" style="108" customWidth="1"/>
    <col min="13" max="16384" width="9.28515625" style="108"/>
  </cols>
  <sheetData>
    <row r="1" spans="1:12" ht="21.75" customHeight="1" x14ac:dyDescent="0.2">
      <c r="A1" s="358" t="s">
        <v>27</v>
      </c>
      <c r="B1" s="358"/>
      <c r="C1" s="387">
        <f>'Check Request'!$B$6</f>
        <v>0</v>
      </c>
      <c r="D1" s="389"/>
      <c r="E1" s="387">
        <f>'Check Request'!$D$6</f>
        <v>0</v>
      </c>
      <c r="F1" s="388"/>
      <c r="G1" s="389"/>
      <c r="I1" s="390" t="s">
        <v>34</v>
      </c>
      <c r="J1" s="390"/>
      <c r="K1" s="387">
        <f>'Check Request'!$H$6</f>
        <v>0</v>
      </c>
      <c r="L1" s="389"/>
    </row>
    <row r="2" spans="1:12" x14ac:dyDescent="0.2">
      <c r="C2" s="394"/>
      <c r="D2" s="394"/>
      <c r="E2" s="394"/>
      <c r="F2" s="394"/>
      <c r="G2" s="394"/>
    </row>
    <row r="3" spans="1:12" x14ac:dyDescent="0.2">
      <c r="A3" s="357" t="s">
        <v>156</v>
      </c>
      <c r="B3" s="378"/>
      <c r="C3" s="378"/>
      <c r="D3" s="378"/>
      <c r="E3" s="378"/>
      <c r="F3" s="378"/>
      <c r="G3" s="378"/>
      <c r="H3" s="378"/>
      <c r="I3" s="378"/>
      <c r="J3" s="378"/>
      <c r="K3" s="378"/>
      <c r="L3" s="378"/>
    </row>
    <row r="4" spans="1:12" ht="6.75" customHeight="1" x14ac:dyDescent="0.2"/>
    <row r="5" spans="1:12" x14ac:dyDescent="0.2">
      <c r="B5" s="109"/>
      <c r="C5" s="110"/>
      <c r="D5" s="111"/>
      <c r="E5" s="392" t="s">
        <v>62</v>
      </c>
      <c r="F5" s="393"/>
      <c r="G5" s="392" t="s">
        <v>63</v>
      </c>
      <c r="H5" s="393"/>
      <c r="I5" s="392" t="s">
        <v>64</v>
      </c>
      <c r="J5" s="393"/>
      <c r="K5" s="392" t="s">
        <v>126</v>
      </c>
      <c r="L5" s="393"/>
    </row>
    <row r="6" spans="1:12" ht="30.75" customHeight="1" x14ac:dyDescent="0.2">
      <c r="B6" s="364" t="s">
        <v>127</v>
      </c>
      <c r="C6" s="364"/>
      <c r="D6" s="364"/>
      <c r="E6" s="391"/>
      <c r="F6" s="391"/>
      <c r="G6" s="391"/>
      <c r="H6" s="391"/>
      <c r="I6" s="391"/>
      <c r="J6" s="391"/>
      <c r="K6" s="391"/>
      <c r="L6" s="391"/>
    </row>
    <row r="7" spans="1:12" ht="9.75" customHeight="1" thickBot="1" x14ac:dyDescent="0.25">
      <c r="E7" s="382"/>
      <c r="F7" s="382"/>
    </row>
    <row r="8" spans="1:12" ht="15" thickBot="1" x14ac:dyDescent="0.25">
      <c r="B8" s="383" t="s">
        <v>65</v>
      </c>
      <c r="C8" s="384"/>
      <c r="D8" s="384"/>
      <c r="E8" s="385">
        <f>SUM(E6:L6)</f>
        <v>0</v>
      </c>
      <c r="F8" s="386"/>
    </row>
    <row r="9" spans="1:12" ht="12" customHeight="1" x14ac:dyDescent="0.2"/>
    <row r="10" spans="1:12" ht="44.25" customHeight="1" x14ac:dyDescent="0.2">
      <c r="A10" s="368" t="s">
        <v>227</v>
      </c>
      <c r="B10" s="368"/>
      <c r="C10" s="368"/>
      <c r="D10" s="368"/>
      <c r="E10" s="368"/>
      <c r="F10" s="368"/>
      <c r="G10" s="368"/>
      <c r="H10" s="368"/>
      <c r="I10" s="368"/>
      <c r="J10" s="368"/>
      <c r="K10" s="369"/>
      <c r="L10" s="369"/>
    </row>
    <row r="11" spans="1:12" ht="6" customHeight="1" thickBot="1" x14ac:dyDescent="0.25"/>
    <row r="12" spans="1:12" ht="15" thickBot="1" x14ac:dyDescent="0.25">
      <c r="B12" s="355" t="s">
        <v>67</v>
      </c>
      <c r="C12" s="355"/>
      <c r="D12" s="355"/>
      <c r="E12" s="356"/>
      <c r="F12" s="356"/>
      <c r="H12" s="373" t="s">
        <v>65</v>
      </c>
      <c r="I12" s="379"/>
      <c r="J12" s="379"/>
      <c r="K12" s="380"/>
    </row>
    <row r="13" spans="1:12" ht="29.25" customHeight="1" thickBot="1" x14ac:dyDescent="0.25">
      <c r="B13" s="364" t="s">
        <v>123</v>
      </c>
      <c r="C13" s="364"/>
      <c r="D13" s="364"/>
      <c r="E13" s="381"/>
      <c r="F13" s="381"/>
      <c r="I13" s="376">
        <f>E12*E13</f>
        <v>0</v>
      </c>
      <c r="J13" s="377"/>
    </row>
    <row r="14" spans="1:12" ht="21.75" customHeight="1" thickBot="1" x14ac:dyDescent="0.25">
      <c r="B14" s="112"/>
      <c r="C14" s="113" t="s">
        <v>72</v>
      </c>
      <c r="D14" s="112"/>
      <c r="E14" s="363"/>
      <c r="F14" s="363"/>
      <c r="I14" s="114"/>
      <c r="J14" s="114"/>
    </row>
    <row r="15" spans="1:12" ht="30" customHeight="1" thickBot="1" x14ac:dyDescent="0.25">
      <c r="B15" s="364" t="s">
        <v>73</v>
      </c>
      <c r="C15" s="364"/>
      <c r="D15" s="364"/>
      <c r="E15" s="349"/>
      <c r="F15" s="349"/>
      <c r="H15" s="359" t="s">
        <v>65</v>
      </c>
      <c r="I15" s="365"/>
      <c r="J15" s="365"/>
      <c r="K15" s="366"/>
    </row>
    <row r="16" spans="1:12" ht="15" customHeight="1" thickBot="1" x14ac:dyDescent="0.25">
      <c r="B16" s="112"/>
      <c r="C16" s="112"/>
      <c r="D16" s="112"/>
      <c r="E16" s="367"/>
      <c r="F16" s="367"/>
      <c r="I16" s="353">
        <f>(E15*4)</f>
        <v>0</v>
      </c>
      <c r="J16" s="354"/>
    </row>
    <row r="17" spans="1:12" ht="9.75" customHeight="1" x14ac:dyDescent="0.2"/>
    <row r="18" spans="1:12" ht="27" customHeight="1" x14ac:dyDescent="0.2">
      <c r="A18" s="368" t="s">
        <v>157</v>
      </c>
      <c r="B18" s="369"/>
      <c r="C18" s="369"/>
      <c r="D18" s="369"/>
      <c r="E18" s="369"/>
      <c r="F18" s="369"/>
      <c r="G18" s="369"/>
      <c r="H18" s="369"/>
      <c r="I18" s="369"/>
      <c r="J18" s="369"/>
      <c r="K18" s="369"/>
      <c r="L18" s="369"/>
    </row>
    <row r="19" spans="1:12" ht="7.5" customHeight="1" thickBot="1" x14ac:dyDescent="0.25"/>
    <row r="20" spans="1:12" ht="27.75" customHeight="1" thickBot="1" x14ac:dyDescent="0.25">
      <c r="B20" s="370" t="s">
        <v>128</v>
      </c>
      <c r="C20" s="371"/>
      <c r="D20" s="372"/>
      <c r="E20" s="349"/>
      <c r="F20" s="349"/>
      <c r="H20" s="373" t="s">
        <v>65</v>
      </c>
      <c r="I20" s="374"/>
      <c r="J20" s="374"/>
      <c r="K20" s="375"/>
    </row>
    <row r="21" spans="1:12" ht="15" thickBot="1" x14ac:dyDescent="0.25">
      <c r="E21" s="350"/>
      <c r="F21" s="350"/>
      <c r="I21" s="376">
        <f>E20</f>
        <v>0</v>
      </c>
      <c r="J21" s="377"/>
    </row>
    <row r="22" spans="1:12" ht="7.5" customHeight="1" x14ac:dyDescent="0.2"/>
    <row r="23" spans="1:12" x14ac:dyDescent="0.2">
      <c r="A23" s="357" t="s">
        <v>71</v>
      </c>
      <c r="B23" s="357"/>
      <c r="C23" s="357"/>
      <c r="D23" s="357"/>
      <c r="E23" s="357"/>
      <c r="F23" s="357"/>
      <c r="G23" s="357"/>
      <c r="H23" s="357"/>
      <c r="I23" s="357"/>
      <c r="J23" s="357"/>
      <c r="K23" s="378"/>
      <c r="L23" s="378"/>
    </row>
    <row r="24" spans="1:12" ht="7.5" customHeight="1" x14ac:dyDescent="0.2"/>
    <row r="25" spans="1:12" x14ac:dyDescent="0.2">
      <c r="B25" s="355" t="s">
        <v>66</v>
      </c>
      <c r="C25" s="355"/>
      <c r="D25" s="355"/>
      <c r="E25" s="356"/>
      <c r="F25" s="356"/>
    </row>
    <row r="26" spans="1:12" x14ac:dyDescent="0.2">
      <c r="B26" s="355" t="s">
        <v>66</v>
      </c>
      <c r="C26" s="355"/>
      <c r="D26" s="355"/>
      <c r="E26" s="356"/>
      <c r="F26" s="356"/>
    </row>
    <row r="27" spans="1:12" x14ac:dyDescent="0.2">
      <c r="B27" s="362" t="s">
        <v>75</v>
      </c>
      <c r="C27" s="362"/>
      <c r="D27" s="362"/>
      <c r="E27" s="356"/>
      <c r="F27" s="356"/>
    </row>
    <row r="28" spans="1:12" x14ac:dyDescent="0.2">
      <c r="B28" s="362" t="s">
        <v>75</v>
      </c>
      <c r="C28" s="362"/>
      <c r="D28" s="362"/>
      <c r="E28" s="356"/>
      <c r="F28" s="356"/>
    </row>
    <row r="29" spans="1:12" ht="15" thickBot="1" x14ac:dyDescent="0.25">
      <c r="B29" s="362" t="s">
        <v>75</v>
      </c>
      <c r="C29" s="362"/>
      <c r="D29" s="362"/>
      <c r="E29" s="356"/>
      <c r="F29" s="356"/>
    </row>
    <row r="30" spans="1:12" ht="15" thickBot="1" x14ac:dyDescent="0.25">
      <c r="B30" s="355" t="s">
        <v>68</v>
      </c>
      <c r="C30" s="355"/>
      <c r="D30" s="355"/>
      <c r="E30" s="356"/>
      <c r="F30" s="356"/>
      <c r="H30" s="359" t="s">
        <v>65</v>
      </c>
      <c r="I30" s="360"/>
      <c r="J30" s="360"/>
      <c r="K30" s="361"/>
    </row>
    <row r="31" spans="1:12" ht="15" thickBot="1" x14ac:dyDescent="0.25">
      <c r="B31" s="355" t="s">
        <v>68</v>
      </c>
      <c r="C31" s="355"/>
      <c r="D31" s="355"/>
      <c r="E31" s="356"/>
      <c r="F31" s="356"/>
      <c r="H31" s="115"/>
      <c r="I31" s="353">
        <f>SUM(E25:F36)</f>
        <v>0</v>
      </c>
      <c r="J31" s="354"/>
      <c r="K31" s="115"/>
    </row>
    <row r="32" spans="1:12" x14ac:dyDescent="0.2">
      <c r="B32" s="355" t="s">
        <v>68</v>
      </c>
      <c r="C32" s="355"/>
      <c r="D32" s="355"/>
      <c r="E32" s="356"/>
      <c r="F32" s="356"/>
    </row>
    <row r="33" spans="1:12" x14ac:dyDescent="0.2">
      <c r="B33" s="355" t="s">
        <v>68</v>
      </c>
      <c r="C33" s="355"/>
      <c r="D33" s="355"/>
      <c r="E33" s="356"/>
      <c r="F33" s="356"/>
    </row>
    <row r="34" spans="1:12" x14ac:dyDescent="0.2">
      <c r="B34" s="355" t="s">
        <v>69</v>
      </c>
      <c r="C34" s="355"/>
      <c r="D34" s="355"/>
      <c r="E34" s="356"/>
      <c r="F34" s="356"/>
    </row>
    <row r="35" spans="1:12" x14ac:dyDescent="0.2">
      <c r="B35" s="355" t="s">
        <v>70</v>
      </c>
      <c r="C35" s="355"/>
      <c r="D35" s="355"/>
      <c r="E35" s="356"/>
      <c r="F35" s="356"/>
    </row>
    <row r="36" spans="1:12" x14ac:dyDescent="0.2">
      <c r="B36" s="355" t="s">
        <v>70</v>
      </c>
      <c r="C36" s="355"/>
      <c r="D36" s="355"/>
      <c r="E36" s="356"/>
      <c r="F36" s="356"/>
    </row>
    <row r="37" spans="1:12" ht="12.75" customHeight="1" x14ac:dyDescent="0.2">
      <c r="E37" s="350"/>
      <c r="F37" s="350"/>
    </row>
    <row r="38" spans="1:12" x14ac:dyDescent="0.2">
      <c r="A38" s="357" t="s">
        <v>158</v>
      </c>
      <c r="B38" s="357"/>
      <c r="C38" s="357"/>
      <c r="D38" s="357"/>
      <c r="E38" s="357"/>
      <c r="F38" s="357"/>
      <c r="G38" s="357"/>
      <c r="H38" s="357"/>
      <c r="I38" s="357"/>
      <c r="J38" s="357"/>
      <c r="K38" s="357"/>
      <c r="L38" s="358"/>
    </row>
    <row r="39" spans="1:12" ht="8.25" customHeight="1" x14ac:dyDescent="0.2"/>
    <row r="40" spans="1:12" ht="15" thickBot="1" x14ac:dyDescent="0.25">
      <c r="B40" s="348"/>
      <c r="C40" s="348"/>
      <c r="D40" s="348"/>
      <c r="E40" s="349"/>
      <c r="F40" s="349"/>
    </row>
    <row r="41" spans="1:12" ht="15" thickBot="1" x14ac:dyDescent="0.25">
      <c r="B41" s="348"/>
      <c r="C41" s="348"/>
      <c r="D41" s="348"/>
      <c r="E41" s="349"/>
      <c r="F41" s="349"/>
      <c r="H41" s="359" t="s">
        <v>65</v>
      </c>
      <c r="I41" s="360"/>
      <c r="J41" s="360"/>
      <c r="K41" s="361"/>
    </row>
    <row r="42" spans="1:12" ht="15" thickBot="1" x14ac:dyDescent="0.25">
      <c r="B42" s="348"/>
      <c r="C42" s="348"/>
      <c r="D42" s="348"/>
      <c r="E42" s="349"/>
      <c r="F42" s="349"/>
      <c r="I42" s="353">
        <f>SUM(E40:F43)</f>
        <v>0</v>
      </c>
      <c r="J42" s="354"/>
    </row>
    <row r="43" spans="1:12" x14ac:dyDescent="0.2">
      <c r="B43" s="348"/>
      <c r="C43" s="348"/>
      <c r="D43" s="348"/>
      <c r="E43" s="349"/>
      <c r="F43" s="349"/>
    </row>
    <row r="44" spans="1:12" ht="9" customHeight="1" x14ac:dyDescent="0.2">
      <c r="E44" s="350"/>
      <c r="F44" s="350"/>
    </row>
    <row r="45" spans="1:12" ht="14.25" customHeight="1" x14ac:dyDescent="0.2">
      <c r="A45" s="351" t="s">
        <v>120</v>
      </c>
      <c r="B45" s="351"/>
      <c r="C45" s="351"/>
      <c r="D45" s="351"/>
      <c r="E45" s="351"/>
      <c r="F45" s="351"/>
      <c r="G45" s="351"/>
      <c r="H45" s="352">
        <f>SUM(E8)+SUM(I13)+SUM(I16)+SUM(I21)+SUM(I31)+SUM(I42)</f>
        <v>0</v>
      </c>
      <c r="I45" s="352"/>
      <c r="J45" s="352"/>
      <c r="K45" s="352"/>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K33"/>
  <sheetViews>
    <sheetView showGridLines="0" topLeftCell="A10" zoomScaleNormal="100" workbookViewId="0">
      <selection activeCell="N28" sqref="N28"/>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8.5703125" style="4" customWidth="1"/>
    <col min="9" max="9" width="8.7109375" style="4" customWidth="1"/>
    <col min="10" max="10" width="8.28515625" style="4" customWidth="1"/>
    <col min="11" max="11" width="4.7109375" style="4" customWidth="1"/>
    <col min="12" max="16384" width="9.28515625" style="4"/>
  </cols>
  <sheetData>
    <row r="1" spans="1:11" s="76" customFormat="1" ht="15" customHeight="1" x14ac:dyDescent="0.2"/>
    <row r="2" spans="1:11" s="76" customFormat="1" ht="24" customHeight="1" x14ac:dyDescent="0.2">
      <c r="A2" s="88" t="s">
        <v>27</v>
      </c>
      <c r="B2" s="88"/>
      <c r="C2" s="405">
        <f>'Check Request'!$B$6</f>
        <v>0</v>
      </c>
      <c r="D2" s="406"/>
      <c r="E2" s="405">
        <f>'Check Request'!$D$6</f>
        <v>0</v>
      </c>
      <c r="F2" s="406"/>
      <c r="G2" s="89"/>
      <c r="H2" s="212" t="s">
        <v>154</v>
      </c>
      <c r="I2" s="211">
        <f>'Check Request'!$H$6</f>
        <v>0</v>
      </c>
    </row>
    <row r="3" spans="1:11" s="76" customFormat="1" ht="15.75" x14ac:dyDescent="0.2">
      <c r="C3" s="407"/>
      <c r="D3" s="407"/>
      <c r="E3" s="408"/>
      <c r="F3" s="408"/>
      <c r="G3" s="408"/>
      <c r="H3" s="409"/>
      <c r="I3" s="409"/>
      <c r="J3" s="409"/>
      <c r="K3" s="409"/>
    </row>
    <row r="4" spans="1:11" s="90" customFormat="1" ht="8.25" customHeight="1" x14ac:dyDescent="0.2">
      <c r="A4" s="180"/>
      <c r="B4" s="168"/>
      <c r="C4" s="153"/>
      <c r="H4" s="410"/>
      <c r="I4" s="410"/>
      <c r="J4" s="410"/>
      <c r="K4" s="410"/>
    </row>
    <row r="5" spans="1:11" ht="15" customHeight="1" x14ac:dyDescent="0.2">
      <c r="A5" s="401" t="s">
        <v>81</v>
      </c>
      <c r="B5" s="401"/>
      <c r="C5" s="401"/>
      <c r="D5" s="401"/>
      <c r="E5" s="401"/>
      <c r="F5" s="401"/>
      <c r="G5" s="401"/>
      <c r="H5" s="401"/>
      <c r="I5" s="401"/>
      <c r="J5" s="401"/>
      <c r="K5" s="401"/>
    </row>
    <row r="6" spans="1:11" s="90" customFormat="1" ht="8.25" customHeight="1" x14ac:dyDescent="0.2">
      <c r="A6" s="180"/>
      <c r="B6" s="168"/>
      <c r="C6" s="153"/>
      <c r="H6" s="410"/>
      <c r="I6" s="410"/>
      <c r="J6" s="410"/>
      <c r="K6" s="410"/>
    </row>
    <row r="7" spans="1:11" x14ac:dyDescent="0.2">
      <c r="A7" s="91" t="s">
        <v>82</v>
      </c>
      <c r="B7" s="401" t="s">
        <v>179</v>
      </c>
      <c r="C7" s="401"/>
      <c r="D7" s="401"/>
      <c r="E7" s="401"/>
      <c r="F7" s="401"/>
      <c r="G7" s="401"/>
      <c r="H7" s="401"/>
      <c r="I7" s="401"/>
      <c r="J7" s="401"/>
      <c r="K7" s="401"/>
    </row>
    <row r="8" spans="1:11" ht="40.5" customHeight="1" x14ac:dyDescent="0.2">
      <c r="A8" s="91" t="s">
        <v>82</v>
      </c>
      <c r="B8" s="401" t="s">
        <v>180</v>
      </c>
      <c r="C8" s="401"/>
      <c r="D8" s="401"/>
      <c r="E8" s="401"/>
      <c r="F8" s="401"/>
      <c r="G8" s="401"/>
      <c r="H8" s="401"/>
      <c r="I8" s="401"/>
      <c r="J8" s="401"/>
      <c r="K8" s="401"/>
    </row>
    <row r="9" spans="1:11" x14ac:dyDescent="0.2">
      <c r="A9" s="91" t="s">
        <v>82</v>
      </c>
      <c r="B9" s="401" t="s">
        <v>181</v>
      </c>
      <c r="C9" s="401"/>
      <c r="D9" s="401"/>
      <c r="E9" s="401"/>
      <c r="F9" s="401"/>
      <c r="G9" s="401"/>
      <c r="H9" s="401"/>
      <c r="I9" s="401"/>
      <c r="J9" s="401"/>
      <c r="K9" s="401"/>
    </row>
    <row r="10" spans="1:11" ht="27" customHeight="1" x14ac:dyDescent="0.2">
      <c r="A10" s="91" t="s">
        <v>82</v>
      </c>
      <c r="B10" s="401" t="s">
        <v>182</v>
      </c>
      <c r="C10" s="401"/>
      <c r="D10" s="401"/>
      <c r="E10" s="401"/>
      <c r="F10" s="401"/>
      <c r="G10" s="401"/>
      <c r="H10" s="401"/>
      <c r="I10" s="401"/>
      <c r="J10" s="401"/>
      <c r="K10" s="401"/>
    </row>
    <row r="11" spans="1:11" ht="26.25" customHeight="1" x14ac:dyDescent="0.2">
      <c r="A11" s="91" t="s">
        <v>82</v>
      </c>
      <c r="B11" s="401" t="s">
        <v>183</v>
      </c>
      <c r="C11" s="401"/>
      <c r="D11" s="401"/>
      <c r="E11" s="401"/>
      <c r="F11" s="401"/>
      <c r="G11" s="401"/>
      <c r="H11" s="401"/>
      <c r="I11" s="401"/>
      <c r="J11" s="401"/>
      <c r="K11" s="401"/>
    </row>
    <row r="12" spans="1:11" ht="27" customHeight="1" x14ac:dyDescent="0.2">
      <c r="A12" s="91" t="s">
        <v>82</v>
      </c>
      <c r="B12" s="401" t="s">
        <v>184</v>
      </c>
      <c r="C12" s="401"/>
      <c r="D12" s="401"/>
      <c r="E12" s="401"/>
      <c r="F12" s="401"/>
      <c r="G12" s="401"/>
      <c r="H12" s="401"/>
      <c r="I12" s="401"/>
      <c r="J12" s="401"/>
      <c r="K12" s="401"/>
    </row>
    <row r="13" spans="1:11" ht="27.75" customHeight="1" x14ac:dyDescent="0.2">
      <c r="A13" s="91" t="s">
        <v>82</v>
      </c>
      <c r="B13" s="401" t="s">
        <v>185</v>
      </c>
      <c r="C13" s="401"/>
      <c r="D13" s="401"/>
      <c r="E13" s="401"/>
      <c r="F13" s="401"/>
      <c r="G13" s="401"/>
      <c r="H13" s="401"/>
      <c r="I13" s="401"/>
      <c r="J13" s="401"/>
      <c r="K13" s="401"/>
    </row>
    <row r="14" spans="1:11" ht="27.75" customHeight="1" x14ac:dyDescent="0.2">
      <c r="A14" s="91" t="s">
        <v>82</v>
      </c>
      <c r="B14" s="401" t="s">
        <v>186</v>
      </c>
      <c r="C14" s="401"/>
      <c r="D14" s="401"/>
      <c r="E14" s="401"/>
      <c r="F14" s="401"/>
      <c r="G14" s="401"/>
      <c r="H14" s="401"/>
      <c r="I14" s="401"/>
      <c r="J14" s="401"/>
      <c r="K14" s="401"/>
    </row>
    <row r="15" spans="1:11" ht="13.5" thickBot="1" x14ac:dyDescent="0.25">
      <c r="A15" s="402"/>
      <c r="B15" s="402"/>
      <c r="C15" s="402"/>
      <c r="D15" s="402"/>
      <c r="E15" s="402"/>
      <c r="F15" s="402"/>
      <c r="G15" s="92"/>
      <c r="H15" s="92"/>
      <c r="I15" s="92"/>
      <c r="J15" s="92"/>
      <c r="K15" s="92"/>
    </row>
    <row r="16" spans="1:11" ht="22.5" customHeight="1" thickTop="1" x14ac:dyDescent="0.2">
      <c r="B16" s="403" t="s">
        <v>46</v>
      </c>
      <c r="C16" s="403"/>
      <c r="D16" s="403"/>
      <c r="E16" s="403"/>
      <c r="F16" s="403"/>
      <c r="G16" s="403"/>
      <c r="H16" s="403"/>
      <c r="I16" s="403"/>
      <c r="J16" s="403"/>
      <c r="K16" s="403"/>
    </row>
    <row r="17" spans="1:11" s="163" customFormat="1" ht="18.75" customHeight="1" x14ac:dyDescent="0.2">
      <c r="A17" s="165"/>
      <c r="B17" s="404" t="s">
        <v>83</v>
      </c>
      <c r="C17" s="404"/>
      <c r="D17" s="404"/>
      <c r="E17" s="404"/>
      <c r="F17" s="404"/>
      <c r="G17" s="404"/>
      <c r="H17" s="404"/>
      <c r="I17" s="404"/>
      <c r="J17" s="404"/>
    </row>
    <row r="18" spans="1:11" ht="11.25" customHeight="1" x14ac:dyDescent="0.2">
      <c r="A18" s="93"/>
      <c r="B18" s="164"/>
      <c r="C18" s="164"/>
      <c r="D18" s="164"/>
      <c r="E18" s="164"/>
      <c r="F18" s="164"/>
      <c r="G18" s="164"/>
      <c r="H18" s="164"/>
      <c r="I18" s="164"/>
      <c r="J18" s="164"/>
    </row>
    <row r="19" spans="1:11" ht="15" customHeight="1" x14ac:dyDescent="0.2">
      <c r="A19" s="4" t="s">
        <v>187</v>
      </c>
    </row>
    <row r="20" spans="1:11" ht="15" customHeight="1" x14ac:dyDescent="0.2">
      <c r="A20" s="4" t="s">
        <v>187</v>
      </c>
    </row>
    <row r="21" spans="1:11" ht="15" customHeight="1" x14ac:dyDescent="0.2">
      <c r="A21" s="4" t="s">
        <v>187</v>
      </c>
    </row>
    <row r="23" spans="1:11" x14ac:dyDescent="0.2">
      <c r="A23" s="398" t="s">
        <v>189</v>
      </c>
      <c r="B23" s="398"/>
      <c r="C23" s="398"/>
      <c r="D23" s="398"/>
      <c r="E23" s="398"/>
      <c r="F23" s="398"/>
      <c r="G23" s="398"/>
      <c r="H23" s="398"/>
      <c r="I23" s="398"/>
      <c r="J23" s="398"/>
      <c r="K23" s="398"/>
    </row>
    <row r="24" spans="1:11" ht="20.25" customHeight="1" thickBot="1" x14ac:dyDescent="0.25">
      <c r="A24" s="92"/>
      <c r="B24" s="92"/>
      <c r="C24" s="92"/>
      <c r="D24" s="92"/>
      <c r="E24" s="92"/>
      <c r="F24" s="92"/>
      <c r="G24" s="92"/>
      <c r="H24" s="92"/>
      <c r="I24" s="92"/>
      <c r="J24" s="92"/>
      <c r="K24" s="92"/>
    </row>
    <row r="25" spans="1:11" ht="16.5" customHeight="1" thickTop="1" x14ac:dyDescent="0.2">
      <c r="A25" s="399" t="s">
        <v>84</v>
      </c>
      <c r="B25" s="400"/>
      <c r="C25" s="400"/>
      <c r="D25" s="400"/>
      <c r="E25" s="267"/>
      <c r="F25" s="267"/>
      <c r="G25" s="267"/>
      <c r="H25" s="267"/>
      <c r="I25" s="267"/>
      <c r="J25" s="267"/>
      <c r="K25" s="268"/>
    </row>
    <row r="26" spans="1:11" ht="4.5" customHeight="1" x14ac:dyDescent="0.2">
      <c r="A26" s="176"/>
      <c r="B26" s="166"/>
      <c r="C26" s="166"/>
      <c r="D26" s="166"/>
      <c r="E26" s="166"/>
      <c r="F26" s="166"/>
      <c r="G26" s="166"/>
      <c r="H26" s="166"/>
      <c r="I26" s="166"/>
      <c r="J26" s="166"/>
      <c r="K26" s="177"/>
    </row>
    <row r="27" spans="1:11" s="163" customFormat="1" ht="42" customHeight="1" x14ac:dyDescent="0.2">
      <c r="A27" s="395" t="s">
        <v>237</v>
      </c>
      <c r="B27" s="396"/>
      <c r="C27" s="396"/>
      <c r="D27" s="396"/>
      <c r="E27" s="396"/>
      <c r="F27" s="396"/>
      <c r="G27" s="396"/>
      <c r="H27" s="396"/>
      <c r="I27" s="396"/>
      <c r="J27" s="396"/>
      <c r="K27" s="397"/>
    </row>
    <row r="28" spans="1:11" s="163" customFormat="1" ht="83.25" customHeight="1" x14ac:dyDescent="0.2">
      <c r="A28" s="285"/>
      <c r="B28" s="286"/>
      <c r="C28" s="286"/>
      <c r="D28" s="286"/>
      <c r="E28" s="286"/>
      <c r="F28" s="286"/>
      <c r="G28" s="286"/>
      <c r="H28" s="286"/>
      <c r="I28" s="286"/>
      <c r="J28" s="286"/>
      <c r="K28" s="287"/>
    </row>
    <row r="29" spans="1:11" ht="28.5" customHeight="1" x14ac:dyDescent="0.2">
      <c r="A29" s="181" t="s">
        <v>188</v>
      </c>
      <c r="B29" s="166"/>
      <c r="C29" s="166"/>
      <c r="D29" s="166"/>
      <c r="E29" s="166"/>
      <c r="F29" s="166"/>
      <c r="G29" s="166"/>
      <c r="H29" s="166"/>
      <c r="I29" s="166"/>
      <c r="J29" s="166"/>
      <c r="K29" s="177"/>
    </row>
    <row r="30" spans="1:11" ht="33" customHeight="1" x14ac:dyDescent="0.2">
      <c r="A30" s="181" t="s">
        <v>190</v>
      </c>
      <c r="B30" s="166"/>
      <c r="C30" s="166"/>
      <c r="D30" s="166"/>
      <c r="E30" s="166"/>
      <c r="F30" s="166"/>
      <c r="G30" s="166"/>
      <c r="H30" s="166"/>
      <c r="I30" s="166"/>
      <c r="J30" s="166"/>
      <c r="K30" s="177"/>
    </row>
    <row r="31" spans="1:11" x14ac:dyDescent="0.2">
      <c r="A31" s="176"/>
      <c r="B31" s="166"/>
      <c r="C31" s="166"/>
      <c r="D31" s="166"/>
      <c r="E31" s="166"/>
      <c r="F31" s="166"/>
      <c r="G31" s="166"/>
      <c r="H31" s="166"/>
      <c r="I31" s="166"/>
      <c r="J31" s="166"/>
      <c r="K31" s="177"/>
    </row>
    <row r="32" spans="1:11" ht="17.25" customHeight="1" x14ac:dyDescent="0.2">
      <c r="A32" s="178"/>
      <c r="B32" s="167"/>
      <c r="C32" s="167"/>
      <c r="D32" s="167"/>
      <c r="E32" s="167"/>
      <c r="F32" s="167"/>
      <c r="G32" s="167"/>
      <c r="H32" s="167"/>
      <c r="I32" s="167"/>
      <c r="J32" s="167"/>
      <c r="K32" s="179"/>
    </row>
    <row r="33" spans="1:11" ht="33" customHeight="1" x14ac:dyDescent="0.2">
      <c r="A33" s="163"/>
      <c r="B33" s="163"/>
      <c r="C33" s="163"/>
      <c r="D33" s="163"/>
      <c r="E33" s="163"/>
      <c r="F33" s="163"/>
      <c r="G33" s="163"/>
      <c r="H33" s="163"/>
      <c r="I33" s="163"/>
      <c r="J33" s="163"/>
      <c r="K33" s="163"/>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22">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7:K27"/>
    <mergeCell ref="A23:K23"/>
    <mergeCell ref="A25:D25"/>
    <mergeCell ref="B14:K14"/>
    <mergeCell ref="A15:F15"/>
    <mergeCell ref="B16:K16"/>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A25" sqref="A25:F25"/>
    </sheetView>
  </sheetViews>
  <sheetFormatPr defaultColWidth="9.28515625" defaultRowHeight="12.75" x14ac:dyDescent="0.2"/>
  <cols>
    <col min="1" max="3" width="9.28515625" style="106"/>
    <col min="4" max="4" width="9" style="106" customWidth="1"/>
    <col min="5" max="5" width="8.7109375" style="106" customWidth="1"/>
    <col min="6" max="6" width="8.28515625" style="106" customWidth="1"/>
    <col min="7" max="7" width="7" style="106" customWidth="1"/>
    <col min="8" max="8" width="8.5703125" style="106" customWidth="1"/>
    <col min="9" max="9" width="8.7109375" style="106" customWidth="1"/>
    <col min="10" max="10" width="8.28515625" style="106" customWidth="1"/>
    <col min="11" max="11" width="15.28515625" style="106" customWidth="1"/>
    <col min="12" max="16384" width="9.28515625" style="106"/>
  </cols>
  <sheetData>
    <row r="1" spans="1:11" s="103" customFormat="1" ht="15" customHeight="1" x14ac:dyDescent="0.2"/>
    <row r="2" spans="1:11" s="103" customFormat="1" ht="24" customHeight="1" x14ac:dyDescent="0.2">
      <c r="A2" s="170" t="s">
        <v>27</v>
      </c>
      <c r="B2" s="170"/>
      <c r="C2" s="420">
        <f>'Check Request'!$B$6</f>
        <v>0</v>
      </c>
      <c r="D2" s="421"/>
      <c r="E2" s="420">
        <f>'Check Request'!$D$6</f>
        <v>0</v>
      </c>
      <c r="F2" s="421"/>
      <c r="G2" s="172"/>
      <c r="H2" s="103" t="s">
        <v>165</v>
      </c>
      <c r="I2" s="229">
        <f>'Check Request'!$H$6</f>
        <v>0</v>
      </c>
    </row>
    <row r="3" spans="1:11" s="103" customFormat="1" ht="14.25" x14ac:dyDescent="0.2">
      <c r="C3" s="422"/>
      <c r="D3" s="422"/>
      <c r="E3" s="422"/>
      <c r="F3" s="422"/>
      <c r="H3" s="423"/>
      <c r="I3" s="423"/>
      <c r="J3" s="423"/>
      <c r="K3" s="423"/>
    </row>
    <row r="4" spans="1:11" s="103" customFormat="1" ht="19.5" customHeight="1" thickBot="1" x14ac:dyDescent="0.25">
      <c r="A4" s="104"/>
      <c r="B4" s="417"/>
      <c r="C4" s="417"/>
      <c r="D4" s="105"/>
      <c r="E4" s="105"/>
      <c r="F4" s="105"/>
      <c r="G4" s="105"/>
      <c r="H4" s="418"/>
      <c r="I4" s="419"/>
      <c r="J4" s="419"/>
      <c r="K4" s="419"/>
    </row>
    <row r="5" spans="1:11" ht="44.25" customHeight="1" thickTop="1" x14ac:dyDescent="0.2">
      <c r="A5" s="171"/>
      <c r="B5" s="171"/>
      <c r="C5" s="171"/>
      <c r="D5" s="171"/>
      <c r="E5" s="171"/>
      <c r="F5" s="171"/>
      <c r="G5" s="171"/>
      <c r="H5" s="171"/>
      <c r="I5" s="171"/>
      <c r="J5" s="171"/>
      <c r="K5" s="171"/>
    </row>
    <row r="6" spans="1:11" ht="30" hidden="1" customHeight="1" x14ac:dyDescent="0.2">
      <c r="A6" s="107"/>
      <c r="B6" s="107"/>
      <c r="C6" s="107"/>
      <c r="D6" s="107"/>
      <c r="E6" s="107"/>
      <c r="F6" s="107"/>
      <c r="G6" s="107"/>
      <c r="H6" s="107"/>
      <c r="I6" s="107"/>
      <c r="J6" s="107"/>
      <c r="K6" s="107"/>
    </row>
    <row r="7" spans="1:11" ht="21.75" customHeight="1" x14ac:dyDescent="0.2">
      <c r="A7" s="413" t="s">
        <v>77</v>
      </c>
      <c r="B7" s="413"/>
      <c r="C7" s="413"/>
      <c r="D7" s="413"/>
      <c r="E7" s="413"/>
      <c r="F7" s="413"/>
      <c r="G7" s="413"/>
      <c r="H7" s="413"/>
      <c r="I7" s="413"/>
      <c r="J7" s="413"/>
      <c r="K7" s="413"/>
    </row>
    <row r="8" spans="1:11" ht="19.5" customHeight="1" x14ac:dyDescent="0.2">
      <c r="A8" s="103"/>
      <c r="B8" s="103"/>
      <c r="C8" s="103"/>
      <c r="D8" s="103"/>
      <c r="E8" s="103"/>
      <c r="F8" s="103"/>
      <c r="G8" s="103"/>
      <c r="H8" s="103"/>
      <c r="I8" s="103"/>
      <c r="J8" s="103"/>
      <c r="K8" s="103"/>
    </row>
    <row r="9" spans="1:11" ht="14.25" x14ac:dyDescent="0.2">
      <c r="A9" s="413" t="s">
        <v>78</v>
      </c>
      <c r="B9" s="413"/>
      <c r="C9" s="413"/>
      <c r="D9" s="413"/>
      <c r="E9" s="413"/>
      <c r="F9" s="413"/>
      <c r="G9" s="413"/>
      <c r="H9" s="413"/>
      <c r="I9" s="413"/>
      <c r="J9" s="413"/>
      <c r="K9" s="413"/>
    </row>
    <row r="10" spans="1:11" ht="19.5" customHeight="1" x14ac:dyDescent="0.2">
      <c r="A10" s="103"/>
      <c r="B10" s="103"/>
      <c r="C10" s="103"/>
      <c r="D10" s="103"/>
      <c r="E10" s="103"/>
      <c r="F10" s="103"/>
      <c r="G10" s="103"/>
      <c r="H10" s="103"/>
      <c r="I10" s="103"/>
      <c r="J10" s="103"/>
      <c r="K10" s="103"/>
    </row>
    <row r="11" spans="1:11" s="174" customFormat="1" ht="14.25" x14ac:dyDescent="0.2">
      <c r="A11" s="415" t="s">
        <v>79</v>
      </c>
      <c r="B11" s="415"/>
      <c r="C11" s="415"/>
      <c r="D11" s="415"/>
      <c r="E11" s="415"/>
      <c r="F11" s="416"/>
      <c r="G11" s="173"/>
      <c r="H11" s="173"/>
      <c r="I11" s="173"/>
      <c r="J11" s="173"/>
      <c r="K11" s="173"/>
    </row>
    <row r="12" spans="1:11" ht="9" customHeight="1" x14ac:dyDescent="0.2">
      <c r="A12" s="412"/>
      <c r="B12" s="413"/>
      <c r="C12" s="413"/>
      <c r="D12" s="413"/>
      <c r="E12" s="413"/>
      <c r="F12" s="413"/>
      <c r="G12" s="413"/>
      <c r="H12" s="413"/>
      <c r="I12" s="413"/>
      <c r="J12" s="413"/>
      <c r="K12" s="413"/>
    </row>
    <row r="13" spans="1:11" ht="23.25" customHeight="1" x14ac:dyDescent="0.2">
      <c r="A13" s="412" t="s">
        <v>172</v>
      </c>
      <c r="B13" s="413"/>
      <c r="C13" s="413"/>
      <c r="D13" s="413"/>
      <c r="E13" s="413"/>
      <c r="F13" s="413"/>
      <c r="G13" s="413"/>
      <c r="H13" s="413"/>
      <c r="I13" s="413"/>
      <c r="J13" s="413"/>
      <c r="K13" s="413"/>
    </row>
    <row r="14" spans="1:11" ht="23.25" customHeight="1" x14ac:dyDescent="0.2">
      <c r="A14" s="169" t="s">
        <v>173</v>
      </c>
      <c r="B14" s="170"/>
      <c r="C14" s="170"/>
      <c r="D14" s="170"/>
      <c r="E14" s="170"/>
      <c r="F14" s="170"/>
      <c r="G14" s="170"/>
      <c r="H14" s="170"/>
      <c r="I14" s="170"/>
      <c r="J14" s="170"/>
      <c r="K14" s="170"/>
    </row>
    <row r="15" spans="1:11" ht="23.25" customHeight="1" x14ac:dyDescent="0.2">
      <c r="A15" s="412" t="s">
        <v>177</v>
      </c>
      <c r="B15" s="413"/>
      <c r="C15" s="413"/>
      <c r="D15" s="413"/>
      <c r="E15" s="413"/>
      <c r="F15" s="413"/>
      <c r="G15" s="413"/>
      <c r="H15" s="413"/>
      <c r="I15" s="413"/>
      <c r="J15" s="413"/>
      <c r="K15" s="413"/>
    </row>
    <row r="16" spans="1:11" ht="24.75" customHeight="1" x14ac:dyDescent="0.2">
      <c r="A16" s="412" t="s">
        <v>178</v>
      </c>
      <c r="B16" s="413"/>
      <c r="C16" s="413"/>
      <c r="D16" s="413"/>
      <c r="E16" s="413"/>
      <c r="F16" s="413"/>
      <c r="G16" s="413"/>
      <c r="H16" s="413"/>
      <c r="I16" s="413"/>
      <c r="J16" s="413"/>
      <c r="K16" s="413"/>
    </row>
    <row r="17" spans="1:11" ht="21" customHeight="1" x14ac:dyDescent="0.2">
      <c r="A17" s="412" t="s">
        <v>175</v>
      </c>
      <c r="B17" s="413"/>
      <c r="C17" s="413"/>
      <c r="D17" s="413"/>
      <c r="E17" s="413"/>
      <c r="F17" s="413"/>
      <c r="G17" s="413"/>
      <c r="H17" s="413"/>
      <c r="I17" s="413"/>
      <c r="J17" s="413"/>
      <c r="K17" s="413"/>
    </row>
    <row r="18" spans="1:11" ht="19.5" customHeight="1" x14ac:dyDescent="0.2">
      <c r="A18" s="412" t="s">
        <v>166</v>
      </c>
      <c r="B18" s="413"/>
      <c r="C18" s="413"/>
      <c r="D18" s="413"/>
      <c r="E18" s="413"/>
      <c r="F18" s="413"/>
      <c r="G18" s="413"/>
      <c r="H18" s="413"/>
      <c r="I18" s="413"/>
      <c r="J18" s="413"/>
      <c r="K18" s="413"/>
    </row>
    <row r="19" spans="1:11" ht="21.75" customHeight="1" x14ac:dyDescent="0.2">
      <c r="A19" s="412" t="s">
        <v>174</v>
      </c>
      <c r="B19" s="413"/>
      <c r="C19" s="413"/>
      <c r="D19" s="413"/>
      <c r="E19" s="413"/>
      <c r="F19" s="413"/>
      <c r="G19" s="413"/>
      <c r="H19" s="413"/>
      <c r="I19" s="413"/>
      <c r="J19" s="413"/>
      <c r="K19" s="413"/>
    </row>
    <row r="20" spans="1:11" ht="24.75" customHeight="1" x14ac:dyDescent="0.2">
      <c r="A20" s="412" t="s">
        <v>80</v>
      </c>
      <c r="B20" s="413"/>
      <c r="C20" s="413"/>
      <c r="D20" s="413"/>
      <c r="E20" s="413"/>
      <c r="F20" s="413"/>
      <c r="G20" s="413"/>
      <c r="H20" s="413"/>
      <c r="I20" s="413"/>
      <c r="J20" s="413"/>
      <c r="K20" s="413"/>
    </row>
    <row r="21" spans="1:11" ht="23.25" customHeight="1" x14ac:dyDescent="0.2">
      <c r="A21" s="412" t="s">
        <v>176</v>
      </c>
      <c r="B21" s="413"/>
      <c r="C21" s="413"/>
      <c r="D21" s="413"/>
      <c r="E21" s="413"/>
      <c r="F21" s="413"/>
      <c r="G21" s="413"/>
      <c r="H21" s="413"/>
      <c r="I21" s="413"/>
      <c r="J21" s="413"/>
      <c r="K21" s="413"/>
    </row>
    <row r="22" spans="1:11" ht="19.5" customHeight="1" x14ac:dyDescent="0.2">
      <c r="A22" s="103"/>
      <c r="B22" s="103"/>
      <c r="C22" s="103"/>
      <c r="D22" s="103"/>
      <c r="E22" s="103"/>
      <c r="F22" s="103"/>
      <c r="G22" s="103"/>
      <c r="H22" s="103"/>
      <c r="I22" s="103"/>
      <c r="J22" s="103"/>
      <c r="K22" s="103"/>
    </row>
    <row r="23" spans="1:11" ht="17.25" customHeight="1" x14ac:dyDescent="0.2">
      <c r="A23" s="414" t="s">
        <v>76</v>
      </c>
      <c r="B23" s="414"/>
      <c r="C23" s="414"/>
      <c r="D23" s="414"/>
      <c r="E23" s="414"/>
      <c r="F23" s="414"/>
      <c r="G23" s="414"/>
      <c r="H23" s="414"/>
      <c r="I23" s="414"/>
      <c r="J23" s="414"/>
      <c r="K23" s="414"/>
    </row>
    <row r="24" spans="1:11" ht="30" customHeight="1" x14ac:dyDescent="0.2">
      <c r="A24" s="411" t="s">
        <v>167</v>
      </c>
      <c r="B24" s="411"/>
      <c r="C24" s="411"/>
      <c r="D24" s="411"/>
      <c r="E24" s="411"/>
      <c r="F24" s="411"/>
      <c r="G24" s="411" t="s">
        <v>168</v>
      </c>
      <c r="H24" s="411"/>
      <c r="I24" s="411"/>
      <c r="J24" s="411"/>
      <c r="K24" s="411"/>
    </row>
    <row r="25" spans="1:11" ht="37.5" customHeight="1" x14ac:dyDescent="0.2">
      <c r="A25" s="411" t="s">
        <v>170</v>
      </c>
      <c r="B25" s="411"/>
      <c r="C25" s="411"/>
      <c r="D25" s="411"/>
      <c r="E25" s="411"/>
      <c r="F25" s="411"/>
      <c r="G25" s="411" t="s">
        <v>169</v>
      </c>
      <c r="H25" s="411"/>
      <c r="I25" s="411"/>
      <c r="J25" s="411"/>
      <c r="K25" s="411"/>
    </row>
    <row r="26" spans="1:11" ht="30.75" customHeight="1" x14ac:dyDescent="0.2">
      <c r="A26" s="411" t="s">
        <v>171</v>
      </c>
      <c r="B26" s="411"/>
      <c r="C26" s="411"/>
      <c r="D26" s="411"/>
      <c r="E26" s="411"/>
      <c r="F26" s="411"/>
      <c r="G26" s="171"/>
      <c r="H26" s="171"/>
      <c r="I26" s="171"/>
      <c r="J26" s="171"/>
      <c r="K26" s="171"/>
    </row>
  </sheetData>
  <sheetProtection password="AA36" sheet="1" objects="1" scenarios="1" selectLockedCells="1"/>
  <mergeCells count="25">
    <mergeCell ref="B4:C4"/>
    <mergeCell ref="H4:K4"/>
    <mergeCell ref="C2:D2"/>
    <mergeCell ref="E2:F2"/>
    <mergeCell ref="C3:D3"/>
    <mergeCell ref="E3:F3"/>
    <mergeCell ref="H3:K3"/>
    <mergeCell ref="A19:K19"/>
    <mergeCell ref="A20:K20"/>
    <mergeCell ref="A18:K18"/>
    <mergeCell ref="A7:K7"/>
    <mergeCell ref="A9:K9"/>
    <mergeCell ref="A11:F11"/>
    <mergeCell ref="A12:K12"/>
    <mergeCell ref="A13:K13"/>
    <mergeCell ref="A15:K15"/>
    <mergeCell ref="A16:K16"/>
    <mergeCell ref="A17:K17"/>
    <mergeCell ref="A26:F26"/>
    <mergeCell ref="A21:K21"/>
    <mergeCell ref="A23:K23"/>
    <mergeCell ref="A24:F24"/>
    <mergeCell ref="G24:K24"/>
    <mergeCell ref="A25:F25"/>
    <mergeCell ref="G25:K25"/>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3"/>
  <sheetViews>
    <sheetView showGridLines="0" zoomScale="90" zoomScaleNormal="90" workbookViewId="0">
      <selection activeCell="A49" sqref="A49:H49"/>
    </sheetView>
  </sheetViews>
  <sheetFormatPr defaultRowHeight="12.75" x14ac:dyDescent="0.2"/>
  <cols>
    <col min="1" max="1" width="12.28515625" style="35" customWidth="1"/>
    <col min="2" max="2" width="12.85546875" style="35" customWidth="1"/>
    <col min="3" max="3" width="10.140625" style="35" bestFit="1" customWidth="1"/>
    <col min="4" max="4" width="10.85546875" style="35" customWidth="1"/>
    <col min="5" max="5" width="9.140625" style="35"/>
    <col min="6" max="6" width="12" style="35" customWidth="1"/>
    <col min="7" max="7" width="9.140625" style="35" customWidth="1"/>
    <col min="8" max="8" width="27.85546875" style="35" customWidth="1"/>
    <col min="9" max="9" width="45" style="35" bestFit="1" customWidth="1"/>
    <col min="10" max="10" width="9.28515625" style="35" customWidth="1"/>
    <col min="11" max="11" width="14" style="35" hidden="1" customWidth="1"/>
    <col min="12" max="16384" width="9.140625" style="35"/>
  </cols>
  <sheetData>
    <row r="1" spans="1:12" ht="23.25" customHeight="1" x14ac:dyDescent="0.2">
      <c r="A1" s="35" t="s">
        <v>27</v>
      </c>
      <c r="B1" s="424">
        <f>'Check Request'!$B$6</f>
        <v>0</v>
      </c>
      <c r="C1" s="424"/>
      <c r="D1" s="424">
        <f>'Check Request'!D6:E6</f>
        <v>0</v>
      </c>
      <c r="E1" s="424"/>
      <c r="F1" s="187" t="s">
        <v>17</v>
      </c>
      <c r="G1" s="185">
        <f>'Check Request'!H6</f>
        <v>0</v>
      </c>
    </row>
    <row r="2" spans="1:12" ht="16.5" customHeight="1" x14ac:dyDescent="0.2">
      <c r="A2" s="35" t="s">
        <v>16</v>
      </c>
      <c r="B2" s="31"/>
      <c r="C2" s="31"/>
      <c r="E2" s="427"/>
      <c r="F2" s="428"/>
      <c r="G2" s="428"/>
      <c r="H2" s="428"/>
      <c r="I2" s="56"/>
      <c r="K2" s="188"/>
    </row>
    <row r="3" spans="1:12" ht="15.75" customHeight="1" x14ac:dyDescent="0.2">
      <c r="A3" s="57" t="s">
        <v>2</v>
      </c>
      <c r="B3" s="429" t="s">
        <v>116</v>
      </c>
      <c r="C3" s="429"/>
      <c r="D3" s="86"/>
      <c r="E3" s="428"/>
      <c r="F3" s="428"/>
      <c r="G3" s="428"/>
      <c r="H3" s="428"/>
      <c r="I3" s="56"/>
      <c r="J3" s="189"/>
      <c r="K3" s="190">
        <f>(D3*12)</f>
        <v>0</v>
      </c>
    </row>
    <row r="4" spans="1:12" ht="4.5" customHeight="1" x14ac:dyDescent="0.2">
      <c r="A4" s="59"/>
      <c r="B4" s="37" t="s">
        <v>22</v>
      </c>
      <c r="C4" s="37"/>
      <c r="D4" s="60"/>
      <c r="E4" s="428"/>
      <c r="F4" s="428"/>
      <c r="G4" s="428"/>
      <c r="H4" s="428"/>
      <c r="I4" s="56"/>
      <c r="J4" s="191"/>
      <c r="K4" s="190"/>
    </row>
    <row r="5" spans="1:12" ht="15" customHeight="1" x14ac:dyDescent="0.2">
      <c r="A5" s="57" t="s">
        <v>3</v>
      </c>
      <c r="B5" s="429" t="s">
        <v>116</v>
      </c>
      <c r="C5" s="429"/>
      <c r="D5" s="87"/>
      <c r="E5" s="428"/>
      <c r="F5" s="428"/>
      <c r="G5" s="428"/>
      <c r="H5" s="428"/>
      <c r="I5" s="56"/>
      <c r="J5" s="191"/>
      <c r="K5" s="190">
        <f>(D5*12)</f>
        <v>0</v>
      </c>
    </row>
    <row r="6" spans="1:12" ht="19.5" customHeight="1" x14ac:dyDescent="0.2">
      <c r="F6" s="62"/>
      <c r="G6" s="38" t="str">
        <f>IF(F7=1,((K3+K5)/AMI!B7),IF(F7=2,(K3+K5)/AMI!C7,IF(F7=3,(K3+K5)/AMI!D7,IF(F7=4,(K3+K5)/AMI!E7,IF(F7=5,((K3+K5)/AMI!F7),IF(F7=6,((K3+K5))/AMI!G7,""))))))</f>
        <v/>
      </c>
      <c r="H6" s="34"/>
      <c r="I6" s="56"/>
      <c r="J6" s="192"/>
    </row>
    <row r="7" spans="1:12" ht="12.75" customHeight="1" x14ac:dyDescent="0.2">
      <c r="A7" s="431" t="s">
        <v>147</v>
      </c>
      <c r="B7" s="431"/>
      <c r="C7" s="431"/>
      <c r="D7" s="431"/>
      <c r="E7" s="432"/>
      <c r="F7" s="221">
        <f>'Check Request'!H12</f>
        <v>0</v>
      </c>
      <c r="G7" s="150" t="str">
        <f>IF(F7=7,((K3+K5)/AMI!H7),IF(F7=8,(K3+K5)/AMI!I7,IF(F7=9,(K3+K5)/AMI!J7,IF(F7=10,(K3+K5)/AMI!K7,""))))</f>
        <v/>
      </c>
      <c r="H7" s="34"/>
      <c r="I7" s="34"/>
      <c r="J7" s="192"/>
    </row>
    <row r="8" spans="1:12" ht="7.5" customHeight="1" x14ac:dyDescent="0.2">
      <c r="A8" s="63"/>
      <c r="B8" s="63"/>
      <c r="C8" s="63"/>
      <c r="D8" s="63"/>
      <c r="E8" s="63"/>
    </row>
    <row r="9" spans="1:12" ht="15" customHeight="1" x14ac:dyDescent="0.2">
      <c r="A9" s="193" t="s">
        <v>4</v>
      </c>
      <c r="D9" s="435" t="s">
        <v>11</v>
      </c>
      <c r="E9" s="435"/>
      <c r="F9" s="435"/>
      <c r="G9" s="435"/>
      <c r="H9" s="435"/>
    </row>
    <row r="10" spans="1:12" ht="7.5" customHeight="1" x14ac:dyDescent="0.2">
      <c r="A10" s="63"/>
      <c r="B10" s="63"/>
      <c r="C10" s="63"/>
      <c r="D10" s="63"/>
      <c r="E10" s="63"/>
    </row>
    <row r="11" spans="1:12" ht="12.75" customHeight="1" x14ac:dyDescent="0.2">
      <c r="A11" s="184" t="s">
        <v>23</v>
      </c>
      <c r="B11" s="58"/>
      <c r="D11" s="430" t="s">
        <v>12</v>
      </c>
      <c r="E11" s="430"/>
      <c r="F11" s="430"/>
      <c r="G11" s="430"/>
      <c r="H11" s="430"/>
    </row>
    <row r="12" spans="1:12" ht="4.5" customHeight="1" x14ac:dyDescent="0.2">
      <c r="A12" s="37"/>
      <c r="B12" s="60"/>
      <c r="C12" s="40"/>
      <c r="D12" s="430"/>
      <c r="E12" s="430"/>
      <c r="F12" s="430"/>
      <c r="G12" s="430"/>
      <c r="H12" s="430"/>
    </row>
    <row r="13" spans="1:12" ht="12.75" customHeight="1" x14ac:dyDescent="0.2">
      <c r="A13" s="184" t="s">
        <v>238</v>
      </c>
      <c r="B13" s="64"/>
      <c r="D13" s="430"/>
      <c r="E13" s="430"/>
      <c r="F13" s="430"/>
      <c r="G13" s="430"/>
      <c r="H13" s="430"/>
    </row>
    <row r="14" spans="1:12" s="40" customFormat="1" ht="4.5" customHeight="1" x14ac:dyDescent="0.2">
      <c r="A14" s="37"/>
      <c r="B14" s="60"/>
      <c r="D14" s="65"/>
      <c r="E14" s="65"/>
      <c r="F14" s="65"/>
      <c r="G14" s="65"/>
      <c r="H14" s="65"/>
    </row>
    <row r="15" spans="1:12" x14ac:dyDescent="0.2">
      <c r="A15" s="184" t="s">
        <v>239</v>
      </c>
      <c r="B15" s="64"/>
      <c r="D15" s="57" t="s">
        <v>25</v>
      </c>
      <c r="E15" s="149" t="e">
        <f>B18/(D3)</f>
        <v>#DIV/0!</v>
      </c>
      <c r="F15" s="186" t="s">
        <v>5</v>
      </c>
      <c r="G15" s="66" t="s">
        <v>6</v>
      </c>
      <c r="H15" s="67" t="e">
        <f>IF(E15 &gt; 40%,"Yes","No")</f>
        <v>#DIV/0!</v>
      </c>
      <c r="K15" s="194">
        <v>0.41</v>
      </c>
      <c r="L15" s="194"/>
    </row>
    <row r="16" spans="1:12" s="40" customFormat="1" ht="4.5" customHeight="1" x14ac:dyDescent="0.2">
      <c r="A16" s="37"/>
      <c r="B16" s="60"/>
      <c r="D16" s="68"/>
      <c r="E16" s="69"/>
      <c r="F16" s="69"/>
      <c r="G16" s="69"/>
      <c r="H16" s="69"/>
    </row>
    <row r="17" spans="1:11" x14ac:dyDescent="0.2">
      <c r="A17" s="184" t="s">
        <v>24</v>
      </c>
      <c r="B17" s="61"/>
      <c r="D17" s="57" t="s">
        <v>26</v>
      </c>
      <c r="E17" s="149" t="e">
        <f>B18/(D5)</f>
        <v>#DIV/0!</v>
      </c>
      <c r="F17" s="186" t="s">
        <v>5</v>
      </c>
      <c r="G17" s="70" t="s">
        <v>7</v>
      </c>
      <c r="H17" s="67" t="e">
        <f>IF(E17 &gt; 50%,"Yes","No")</f>
        <v>#DIV/0!</v>
      </c>
      <c r="K17" s="194">
        <v>0.51</v>
      </c>
    </row>
    <row r="18" spans="1:11" ht="24" x14ac:dyDescent="0.2">
      <c r="A18" s="159" t="s">
        <v>8</v>
      </c>
      <c r="B18" s="148">
        <f>(B11+B13+B15+B17)</f>
        <v>0</v>
      </c>
    </row>
    <row r="19" spans="1:11" ht="25.5" customHeight="1" x14ac:dyDescent="0.2">
      <c r="A19" s="433" t="e">
        <f>IF(E15&gt;=K15,"Because housing costs exceed 40% of income, explain below how the client will sustain housing, otherwise the application will be considered incomplete.")</f>
        <v>#DIV/0!</v>
      </c>
      <c r="B19" s="434"/>
      <c r="C19" s="434"/>
      <c r="D19" s="434"/>
      <c r="E19" s="434"/>
      <c r="F19" s="434"/>
      <c r="G19" s="434"/>
      <c r="H19" s="434"/>
    </row>
    <row r="20" spans="1:11" ht="23.25" customHeight="1" x14ac:dyDescent="0.2">
      <c r="A20" s="425" t="e">
        <f>IF(E17&gt;=K17,"Because housing costs exceed 50% of income, explain below how the client will sustain housing, otherwise the application will be considered incomplete.")</f>
        <v>#DIV/0!</v>
      </c>
      <c r="B20" s="426"/>
      <c r="C20" s="426"/>
      <c r="D20" s="426"/>
      <c r="E20" s="426"/>
      <c r="F20" s="426"/>
      <c r="G20" s="426"/>
      <c r="H20" s="426"/>
    </row>
    <row r="21" spans="1:11" ht="4.5" customHeight="1" x14ac:dyDescent="0.2">
      <c r="A21" s="71"/>
      <c r="B21" s="72"/>
    </row>
    <row r="22" spans="1:11" x14ac:dyDescent="0.2">
      <c r="A22" s="436"/>
      <c r="B22" s="436"/>
      <c r="C22" s="436"/>
      <c r="D22" s="436"/>
      <c r="E22" s="436"/>
      <c r="F22" s="436"/>
      <c r="G22" s="436"/>
      <c r="H22" s="436"/>
      <c r="I22" s="73"/>
    </row>
    <row r="23" spans="1:11" x14ac:dyDescent="0.2">
      <c r="A23" s="436"/>
      <c r="B23" s="436"/>
      <c r="C23" s="436"/>
      <c r="D23" s="436"/>
      <c r="E23" s="436"/>
      <c r="F23" s="436"/>
      <c r="G23" s="436"/>
      <c r="H23" s="436"/>
    </row>
    <row r="24" spans="1:11" ht="10.5" customHeight="1" x14ac:dyDescent="0.2">
      <c r="A24" s="436"/>
      <c r="B24" s="436"/>
      <c r="C24" s="436"/>
      <c r="D24" s="436"/>
      <c r="E24" s="436"/>
      <c r="F24" s="436"/>
      <c r="G24" s="436"/>
      <c r="H24" s="436"/>
    </row>
    <row r="25" spans="1:11" s="193" customFormat="1" ht="33" customHeight="1" x14ac:dyDescent="0.2">
      <c r="A25" s="568" t="s">
        <v>216</v>
      </c>
      <c r="B25" s="568"/>
      <c r="C25" s="568"/>
      <c r="D25" s="568"/>
      <c r="E25" s="568"/>
      <c r="F25" s="568"/>
      <c r="G25" s="568"/>
      <c r="H25" s="568"/>
    </row>
    <row r="26" spans="1:11" ht="14.25" customHeight="1" x14ac:dyDescent="0.2">
      <c r="A26" s="52"/>
      <c r="B26" s="195" t="s">
        <v>45</v>
      </c>
      <c r="C26" s="450"/>
      <c r="D26" s="450"/>
      <c r="E26" s="450"/>
      <c r="F26" s="450"/>
      <c r="G26" s="450"/>
      <c r="H26" s="183"/>
    </row>
    <row r="27" spans="1:11" ht="14.25" customHeight="1" x14ac:dyDescent="0.2">
      <c r="A27" s="183"/>
      <c r="B27" s="195" t="s">
        <v>229</v>
      </c>
      <c r="C27" s="448"/>
      <c r="D27" s="449"/>
      <c r="E27" s="449"/>
      <c r="F27" s="449"/>
      <c r="G27" s="449"/>
      <c r="H27" s="183"/>
    </row>
    <row r="28" spans="1:11" ht="9" customHeight="1" x14ac:dyDescent="0.2">
      <c r="A28" s="74"/>
      <c r="B28" s="74"/>
      <c r="C28" s="74"/>
      <c r="D28" s="74"/>
      <c r="E28" s="74"/>
      <c r="F28" s="74"/>
      <c r="G28" s="74"/>
      <c r="H28" s="74"/>
    </row>
    <row r="29" spans="1:11" ht="14.25" x14ac:dyDescent="0.2">
      <c r="A29" s="222" t="s">
        <v>217</v>
      </c>
    </row>
    <row r="30" spans="1:11" ht="4.5" customHeight="1" x14ac:dyDescent="0.2">
      <c r="A30" s="442" t="s">
        <v>243</v>
      </c>
      <c r="B30" s="442"/>
      <c r="C30" s="442"/>
      <c r="D30" s="442"/>
      <c r="E30" s="442"/>
      <c r="F30" s="442"/>
      <c r="G30" s="442"/>
      <c r="H30" s="442"/>
      <c r="I30" s="70"/>
    </row>
    <row r="31" spans="1:11" ht="12" customHeight="1" x14ac:dyDescent="0.2">
      <c r="A31" s="442"/>
      <c r="B31" s="442"/>
      <c r="C31" s="442"/>
      <c r="D31" s="442"/>
      <c r="E31" s="442"/>
      <c r="F31" s="442"/>
      <c r="G31" s="442"/>
      <c r="H31" s="442"/>
      <c r="I31" s="70"/>
    </row>
    <row r="32" spans="1:11" ht="16.5" customHeight="1" x14ac:dyDescent="0.2">
      <c r="A32" s="442"/>
      <c r="B32" s="442"/>
      <c r="C32" s="442"/>
      <c r="D32" s="442"/>
      <c r="E32" s="442"/>
      <c r="F32" s="442"/>
      <c r="G32" s="442"/>
      <c r="H32" s="442"/>
      <c r="I32" s="70"/>
    </row>
    <row r="33" spans="1:9" ht="20.25" customHeight="1" x14ac:dyDescent="0.2">
      <c r="A33" s="442"/>
      <c r="B33" s="442"/>
      <c r="C33" s="442"/>
      <c r="D33" s="442"/>
      <c r="E33" s="442"/>
      <c r="F33" s="442"/>
      <c r="G33" s="442"/>
      <c r="H33" s="442"/>
      <c r="I33" s="70"/>
    </row>
    <row r="34" spans="1:9" ht="9" customHeight="1" x14ac:dyDescent="0.2">
      <c r="A34" s="215"/>
      <c r="B34" s="215"/>
      <c r="C34" s="217"/>
      <c r="D34" s="215"/>
      <c r="E34" s="215"/>
      <c r="F34" s="215"/>
      <c r="G34" s="215"/>
      <c r="H34" s="218"/>
      <c r="I34" s="216"/>
    </row>
    <row r="35" spans="1:9" x14ac:dyDescent="0.2">
      <c r="A35" s="429" t="s">
        <v>206</v>
      </c>
      <c r="B35" s="441"/>
      <c r="C35" s="266">
        <f>B18</f>
        <v>0</v>
      </c>
      <c r="D35" s="443" t="s">
        <v>299</v>
      </c>
      <c r="E35" s="444"/>
      <c r="F35" s="444"/>
      <c r="G35" s="444"/>
      <c r="H35" s="444"/>
    </row>
    <row r="36" spans="1:9" ht="6" customHeight="1" x14ac:dyDescent="0.2">
      <c r="A36" s="259"/>
      <c r="B36" s="30"/>
      <c r="C36" s="60"/>
      <c r="D36" s="30"/>
      <c r="E36" s="259"/>
      <c r="F36" s="30"/>
      <c r="G36" s="75"/>
    </row>
    <row r="37" spans="1:9" ht="12.75" customHeight="1" x14ac:dyDescent="0.2">
      <c r="A37" s="429" t="s">
        <v>241</v>
      </c>
      <c r="B37" s="441"/>
      <c r="C37" s="266">
        <f>SUM('Household Budget'!F15:G15,'Household Budget'!F16:G16,'Household Budget'!F19:G19,'Household Budget'!F22:G22)</f>
        <v>0</v>
      </c>
      <c r="D37" s="282" t="s">
        <v>298</v>
      </c>
      <c r="E37" s="260"/>
      <c r="F37" s="261"/>
      <c r="G37" s="31"/>
    </row>
    <row r="38" spans="1:9" ht="6" customHeight="1" x14ac:dyDescent="0.2">
      <c r="A38" s="184"/>
      <c r="B38" s="30"/>
      <c r="C38" s="284"/>
      <c r="D38" s="30"/>
      <c r="E38" s="184"/>
      <c r="F38" s="30"/>
      <c r="G38" s="75"/>
    </row>
    <row r="39" spans="1:9" ht="12.75" customHeight="1" x14ac:dyDescent="0.2">
      <c r="A39" s="429" t="s">
        <v>259</v>
      </c>
      <c r="B39" s="441"/>
      <c r="C39" s="288">
        <f>SUM('Household Budget'!F17:G17)</f>
        <v>0</v>
      </c>
      <c r="D39" s="30"/>
      <c r="E39" s="269"/>
      <c r="F39" s="30"/>
      <c r="G39" s="31"/>
    </row>
    <row r="40" spans="1:9" ht="6" customHeight="1" x14ac:dyDescent="0.2">
      <c r="A40" s="269"/>
      <c r="B40" s="30"/>
      <c r="C40" s="283"/>
      <c r="D40" s="30"/>
      <c r="E40" s="269"/>
      <c r="F40" s="30"/>
      <c r="G40" s="75"/>
    </row>
    <row r="41" spans="1:9" ht="12.75" customHeight="1" x14ac:dyDescent="0.2">
      <c r="A41" s="429" t="s">
        <v>10</v>
      </c>
      <c r="B41" s="441"/>
      <c r="C41" s="292"/>
      <c r="D41" s="445"/>
      <c r="E41" s="446"/>
      <c r="F41" s="446"/>
      <c r="G41" s="31"/>
    </row>
    <row r="42" spans="1:9" ht="6" customHeight="1" x14ac:dyDescent="0.2">
      <c r="A42" s="184"/>
      <c r="B42" s="30"/>
      <c r="C42" s="60"/>
      <c r="D42" s="446"/>
      <c r="E42" s="446"/>
      <c r="F42" s="446"/>
      <c r="G42" s="31"/>
    </row>
    <row r="43" spans="1:9" ht="14.25" customHeight="1" x14ac:dyDescent="0.2">
      <c r="A43" s="429" t="s">
        <v>9</v>
      </c>
      <c r="B43" s="441"/>
      <c r="C43" s="288">
        <f>C35+C37+C39-C41-C46</f>
        <v>0</v>
      </c>
      <c r="D43" s="445"/>
      <c r="E43" s="446"/>
      <c r="F43" s="446"/>
      <c r="G43" s="48"/>
    </row>
    <row r="44" spans="1:9" ht="6" hidden="1" customHeight="1" x14ac:dyDescent="0.2"/>
    <row r="45" spans="1:9" ht="6" customHeight="1" x14ac:dyDescent="0.2">
      <c r="A45" s="259"/>
      <c r="B45" s="30"/>
      <c r="C45" s="60"/>
      <c r="G45" s="31"/>
    </row>
    <row r="46" spans="1:9" ht="14.25" customHeight="1" x14ac:dyDescent="0.2">
      <c r="A46" s="429" t="s">
        <v>242</v>
      </c>
      <c r="B46" s="441"/>
      <c r="C46" s="291">
        <f>SUM('Check Request'!B33)</f>
        <v>0</v>
      </c>
      <c r="G46" s="48"/>
    </row>
    <row r="47" spans="1:9" s="31" customFormat="1" ht="4.5" customHeight="1" x14ac:dyDescent="0.2">
      <c r="A47" s="196"/>
      <c r="B47" s="196"/>
      <c r="C47" s="196"/>
      <c r="D47" s="196"/>
      <c r="E47" s="196"/>
      <c r="F47" s="196"/>
      <c r="G47" s="196"/>
      <c r="H47" s="196"/>
    </row>
    <row r="48" spans="1:9" ht="53.25" customHeight="1" x14ac:dyDescent="0.2">
      <c r="A48" s="447" t="s">
        <v>267</v>
      </c>
      <c r="B48" s="447"/>
      <c r="C48" s="447"/>
      <c r="D48" s="447"/>
      <c r="E48" s="447"/>
      <c r="F48" s="447"/>
      <c r="G48" s="447"/>
      <c r="H48" s="447"/>
    </row>
    <row r="49" spans="1:8" ht="71.25" customHeight="1" x14ac:dyDescent="0.2">
      <c r="A49" s="438"/>
      <c r="B49" s="439"/>
      <c r="C49" s="439"/>
      <c r="D49" s="439"/>
      <c r="E49" s="439"/>
      <c r="F49" s="439"/>
      <c r="G49" s="439"/>
      <c r="H49" s="440"/>
    </row>
    <row r="50" spans="1:8" ht="9" hidden="1" customHeight="1" x14ac:dyDescent="0.2">
      <c r="A50" s="437"/>
      <c r="B50" s="437"/>
      <c r="C50" s="437"/>
      <c r="D50" s="437"/>
      <c r="E50" s="437"/>
      <c r="F50" s="437"/>
      <c r="G50" s="437"/>
      <c r="H50" s="437"/>
    </row>
    <row r="51" spans="1:8" ht="9" hidden="1" customHeight="1" x14ac:dyDescent="0.2">
      <c r="A51" s="437"/>
      <c r="B51" s="437"/>
      <c r="C51" s="437"/>
      <c r="D51" s="437"/>
      <c r="E51" s="437"/>
      <c r="F51" s="437"/>
      <c r="G51" s="437"/>
      <c r="H51" s="437"/>
    </row>
    <row r="52" spans="1:8" hidden="1" x14ac:dyDescent="0.2">
      <c r="A52" s="437"/>
      <c r="B52" s="437"/>
      <c r="C52" s="437"/>
      <c r="D52" s="437"/>
      <c r="E52" s="437"/>
      <c r="F52" s="437"/>
      <c r="G52" s="437"/>
      <c r="H52" s="437"/>
    </row>
    <row r="53" spans="1:8" x14ac:dyDescent="0.2">
      <c r="A53" s="62"/>
      <c r="B53" s="62"/>
      <c r="C53" s="62"/>
      <c r="D53" s="62"/>
      <c r="E53" s="62"/>
      <c r="F53" s="62"/>
      <c r="G53" s="62"/>
      <c r="H53" s="62"/>
    </row>
  </sheetData>
  <sheetProtection password="AA36"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6">
    <mergeCell ref="A22:H24"/>
    <mergeCell ref="A50:H52"/>
    <mergeCell ref="A49:H49"/>
    <mergeCell ref="A41:B41"/>
    <mergeCell ref="A30:H33"/>
    <mergeCell ref="A35:B35"/>
    <mergeCell ref="A43:B43"/>
    <mergeCell ref="D35:H35"/>
    <mergeCell ref="D41:F43"/>
    <mergeCell ref="A48:H48"/>
    <mergeCell ref="C27:G27"/>
    <mergeCell ref="C26:G26"/>
    <mergeCell ref="A25:H25"/>
    <mergeCell ref="A37:B37"/>
    <mergeCell ref="A46:B46"/>
    <mergeCell ref="A39:B39"/>
    <mergeCell ref="B1:C1"/>
    <mergeCell ref="A20:H20"/>
    <mergeCell ref="E2:H5"/>
    <mergeCell ref="D1:E1"/>
    <mergeCell ref="B3:C3"/>
    <mergeCell ref="B5:C5"/>
    <mergeCell ref="D11:H13"/>
    <mergeCell ref="A7:E7"/>
    <mergeCell ref="A19:H19"/>
    <mergeCell ref="D9:H9"/>
  </mergeCells>
  <phoneticPr fontId="4" type="noConversion"/>
  <conditionalFormatting sqref="B1:E1 G1">
    <cfRule type="cellIs" dxfId="5" priority="1" operator="equal">
      <formula>0</formula>
    </cfRule>
  </conditionalFormatting>
  <dataValidations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27" sqref="F27:G27"/>
    </sheetView>
  </sheetViews>
  <sheetFormatPr defaultRowHeight="12.75" x14ac:dyDescent="0.2"/>
  <cols>
    <col min="1" max="1" width="11.7109375" customWidth="1"/>
    <col min="2" max="2" width="12" customWidth="1"/>
    <col min="3" max="3" width="9.7109375" bestFit="1" customWidth="1"/>
    <col min="4" max="4" width="9.7109375" customWidth="1"/>
    <col min="5" max="5" width="12.28515625" customWidth="1"/>
    <col min="6" max="6" width="6.7109375" customWidth="1"/>
    <col min="7" max="7" width="8.7109375" bestFit="1" customWidth="1"/>
    <col min="8" max="8" width="14.42578125" customWidth="1"/>
    <col min="9" max="9" width="14" customWidth="1"/>
    <col min="10" max="10" width="9.28515625" hidden="1" customWidth="1"/>
  </cols>
  <sheetData>
    <row r="1" spans="1:10" ht="22.5" customHeight="1" x14ac:dyDescent="0.2"/>
    <row r="2" spans="1:10" ht="14.25" x14ac:dyDescent="0.2">
      <c r="A2" s="2" t="s">
        <v>27</v>
      </c>
      <c r="B2" s="514">
        <f>'Check Request'!$B$6</f>
        <v>0</v>
      </c>
      <c r="C2" s="515"/>
      <c r="D2" s="514">
        <f>'Check Request'!$D$6</f>
        <v>0</v>
      </c>
      <c r="E2" s="515"/>
      <c r="F2" s="9" t="s">
        <v>17</v>
      </c>
      <c r="G2" s="32">
        <f>'Check Request'!$H$6</f>
        <v>0</v>
      </c>
      <c r="J2" s="10">
        <f>'Justification Sheet'!F7</f>
        <v>0</v>
      </c>
    </row>
    <row r="3" spans="1:10" ht="15" x14ac:dyDescent="0.2">
      <c r="A3" s="2"/>
      <c r="B3" s="27"/>
      <c r="C3" s="28"/>
      <c r="D3" s="29"/>
      <c r="E3" s="11"/>
      <c r="F3" s="9"/>
      <c r="G3" s="12"/>
    </row>
    <row r="4" spans="1:10" ht="13.5" customHeight="1" x14ac:dyDescent="0.2">
      <c r="A4" s="13"/>
      <c r="B4" s="13"/>
      <c r="C4" s="13"/>
      <c r="D4" s="13"/>
      <c r="E4" s="13"/>
      <c r="F4" s="14"/>
      <c r="G4" s="14"/>
      <c r="H4" s="15"/>
    </row>
    <row r="5" spans="1:10" ht="32.25" customHeight="1" x14ac:dyDescent="0.2">
      <c r="A5" s="468" t="s">
        <v>159</v>
      </c>
      <c r="B5" s="469"/>
      <c r="C5" s="469"/>
      <c r="D5" s="469"/>
      <c r="E5" s="469"/>
      <c r="F5" s="469"/>
      <c r="G5" s="469"/>
    </row>
    <row r="6" spans="1:10" ht="9" customHeight="1" x14ac:dyDescent="0.2"/>
    <row r="7" spans="1:10" ht="8.25" customHeight="1" x14ac:dyDescent="0.2">
      <c r="A7" s="16"/>
      <c r="B7" s="16"/>
      <c r="C7" s="16"/>
      <c r="D7" s="16"/>
      <c r="E7" s="16"/>
      <c r="F7" s="17"/>
      <c r="G7" s="17"/>
    </row>
    <row r="8" spans="1:10" ht="13.5" customHeight="1" x14ac:dyDescent="0.2">
      <c r="A8" s="451" t="s">
        <v>114</v>
      </c>
      <c r="B8" s="451"/>
      <c r="C8" s="451"/>
      <c r="D8" s="451"/>
      <c r="E8" s="451"/>
      <c r="F8" s="451"/>
      <c r="G8" s="451"/>
    </row>
    <row r="9" spans="1:10" ht="13.5" customHeight="1" x14ac:dyDescent="0.2">
      <c r="A9" s="474" t="s">
        <v>60</v>
      </c>
      <c r="B9" s="475"/>
      <c r="C9" s="475"/>
      <c r="D9" s="475"/>
      <c r="E9" s="476"/>
      <c r="F9" s="477">
        <f>'Check Request'!H11</f>
        <v>0</v>
      </c>
      <c r="G9" s="478"/>
    </row>
    <row r="10" spans="1:10" s="33" customFormat="1" ht="13.5" customHeight="1" x14ac:dyDescent="0.2">
      <c r="A10" s="451" t="s">
        <v>53</v>
      </c>
      <c r="B10" s="451"/>
      <c r="C10" s="451"/>
      <c r="D10" s="451"/>
      <c r="E10" s="451"/>
      <c r="F10" s="451"/>
      <c r="G10" s="451"/>
    </row>
    <row r="11" spans="1:10" ht="15.75" customHeight="1" x14ac:dyDescent="0.2">
      <c r="A11" s="456" t="s">
        <v>160</v>
      </c>
      <c r="B11" s="456"/>
      <c r="C11" s="456"/>
      <c r="D11" s="456"/>
      <c r="E11" s="456"/>
      <c r="F11" s="479"/>
      <c r="G11" s="479"/>
      <c r="H11" s="18"/>
    </row>
    <row r="12" spans="1:10" s="33" customFormat="1" ht="15.75" customHeight="1" x14ac:dyDescent="0.2">
      <c r="A12" s="457" t="s">
        <v>122</v>
      </c>
      <c r="B12" s="458"/>
      <c r="C12" s="458"/>
      <c r="D12" s="458"/>
      <c r="E12" s="459"/>
      <c r="F12" s="452"/>
      <c r="G12" s="453"/>
      <c r="H12" s="18"/>
    </row>
    <row r="13" spans="1:10" s="33" customFormat="1" ht="29.25" customHeight="1" thickBot="1" x14ac:dyDescent="0.25">
      <c r="A13" s="460" t="s">
        <v>161</v>
      </c>
      <c r="B13" s="461"/>
      <c r="C13" s="461"/>
      <c r="D13" s="461"/>
      <c r="E13" s="462"/>
      <c r="F13" s="463"/>
      <c r="G13" s="464"/>
      <c r="H13" s="18"/>
    </row>
    <row r="14" spans="1:10" s="33" customFormat="1" ht="15.75" customHeight="1" x14ac:dyDescent="0.2">
      <c r="A14" s="465" t="s">
        <v>261</v>
      </c>
      <c r="B14" s="465"/>
      <c r="C14" s="465"/>
      <c r="D14" s="465"/>
      <c r="E14" s="465"/>
      <c r="F14" s="466">
        <f>SUM('Justification Sheet'!B11)</f>
        <v>0</v>
      </c>
      <c r="G14" s="467"/>
      <c r="H14" s="18"/>
    </row>
    <row r="15" spans="1:10" s="33" customFormat="1" ht="15.75" customHeight="1" x14ac:dyDescent="0.2">
      <c r="A15" s="457" t="s">
        <v>74</v>
      </c>
      <c r="B15" s="458"/>
      <c r="C15" s="458"/>
      <c r="D15" s="458"/>
      <c r="E15" s="459"/>
      <c r="F15" s="452"/>
      <c r="G15" s="453"/>
      <c r="H15" s="18"/>
    </row>
    <row r="16" spans="1:10" s="33" customFormat="1" ht="15.75" customHeight="1" x14ac:dyDescent="0.2">
      <c r="A16" s="256" t="s">
        <v>240</v>
      </c>
      <c r="B16" s="257"/>
      <c r="C16" s="257"/>
      <c r="D16" s="257"/>
      <c r="E16" s="258"/>
      <c r="F16" s="452"/>
      <c r="G16" s="453"/>
      <c r="H16" s="18"/>
    </row>
    <row r="17" spans="1:8" ht="15.75" customHeight="1" thickBot="1" x14ac:dyDescent="0.25">
      <c r="A17" s="483" t="s">
        <v>162</v>
      </c>
      <c r="B17" s="484"/>
      <c r="C17" s="484"/>
      <c r="D17" s="484"/>
      <c r="E17" s="485"/>
      <c r="F17" s="452"/>
      <c r="G17" s="453"/>
      <c r="H17" s="18"/>
    </row>
    <row r="18" spans="1:8" s="3" customFormat="1" ht="15.75" customHeight="1" x14ac:dyDescent="0.2">
      <c r="A18" s="470" t="s">
        <v>54</v>
      </c>
      <c r="B18" s="480"/>
      <c r="C18" s="480"/>
      <c r="D18" s="480"/>
      <c r="E18" s="481"/>
      <c r="F18" s="466">
        <f>SUM('Justification Sheet'!B13)</f>
        <v>0</v>
      </c>
      <c r="G18" s="467"/>
      <c r="H18" s="19"/>
    </row>
    <row r="19" spans="1:8" s="3" customFormat="1" ht="15.75" customHeight="1" x14ac:dyDescent="0.2">
      <c r="A19" s="457" t="s">
        <v>55</v>
      </c>
      <c r="B19" s="458"/>
      <c r="C19" s="458"/>
      <c r="D19" s="458"/>
      <c r="E19" s="459"/>
      <c r="F19" s="452"/>
      <c r="G19" s="482"/>
      <c r="H19" s="19"/>
    </row>
    <row r="20" spans="1:8" s="3" customFormat="1" ht="15.75" customHeight="1" thickBot="1" x14ac:dyDescent="0.25">
      <c r="A20" s="483" t="s">
        <v>163</v>
      </c>
      <c r="B20" s="486"/>
      <c r="C20" s="486"/>
      <c r="D20" s="486"/>
      <c r="E20" s="487"/>
      <c r="F20" s="454"/>
      <c r="G20" s="455"/>
      <c r="H20" s="19"/>
    </row>
    <row r="21" spans="1:8" s="3" customFormat="1" ht="15.75" customHeight="1" x14ac:dyDescent="0.2">
      <c r="A21" s="470" t="s">
        <v>164</v>
      </c>
      <c r="B21" s="471"/>
      <c r="C21" s="471"/>
      <c r="D21" s="471"/>
      <c r="E21" s="472"/>
      <c r="F21" s="466">
        <f>SUM('Justification Sheet'!B15)</f>
        <v>0</v>
      </c>
      <c r="G21" s="473"/>
      <c r="H21" s="19"/>
    </row>
    <row r="22" spans="1:8" ht="15.75" customHeight="1" x14ac:dyDescent="0.2">
      <c r="A22" s="457" t="s">
        <v>191</v>
      </c>
      <c r="B22" s="491"/>
      <c r="C22" s="491"/>
      <c r="D22" s="491"/>
      <c r="E22" s="492"/>
      <c r="F22" s="452"/>
      <c r="G22" s="453"/>
      <c r="H22" s="18"/>
    </row>
    <row r="23" spans="1:8" s="33" customFormat="1" ht="15.75" customHeight="1" thickBot="1" x14ac:dyDescent="0.25">
      <c r="A23" s="263" t="s">
        <v>233</v>
      </c>
      <c r="B23" s="264"/>
      <c r="C23" s="264"/>
      <c r="D23" s="264"/>
      <c r="E23" s="265"/>
      <c r="F23" s="454"/>
      <c r="G23" s="455"/>
      <c r="H23" s="18"/>
    </row>
    <row r="24" spans="1:8" ht="15.75" customHeight="1" x14ac:dyDescent="0.2">
      <c r="A24" s="465" t="s">
        <v>56</v>
      </c>
      <c r="B24" s="465"/>
      <c r="C24" s="465"/>
      <c r="D24" s="465"/>
      <c r="E24" s="465"/>
      <c r="F24" s="493">
        <f>SUM('Justification Sheet'!B17)</f>
        <v>0</v>
      </c>
      <c r="G24" s="493"/>
      <c r="H24" s="18"/>
    </row>
    <row r="25" spans="1:8" s="3" customFormat="1" ht="28.9" customHeight="1" x14ac:dyDescent="0.2">
      <c r="A25" s="494" t="s">
        <v>124</v>
      </c>
      <c r="B25" s="494"/>
      <c r="C25" s="494"/>
      <c r="D25" s="494"/>
      <c r="E25" s="494"/>
      <c r="F25" s="495">
        <f>SUM('Check Request'!H12)*200</f>
        <v>0</v>
      </c>
      <c r="G25" s="495"/>
      <c r="H25" s="19"/>
    </row>
    <row r="26" spans="1:8" ht="15.75" customHeight="1" x14ac:dyDescent="0.2">
      <c r="A26" s="456" t="s">
        <v>57</v>
      </c>
      <c r="B26" s="456"/>
      <c r="C26" s="456"/>
      <c r="D26" s="456"/>
      <c r="E26" s="456"/>
      <c r="F26" s="530"/>
      <c r="G26" s="530"/>
      <c r="H26" s="18"/>
    </row>
    <row r="27" spans="1:8" s="3" customFormat="1" ht="15.75" customHeight="1" x14ac:dyDescent="0.2">
      <c r="A27" s="456" t="s">
        <v>192</v>
      </c>
      <c r="B27" s="456"/>
      <c r="C27" s="456"/>
      <c r="D27" s="456"/>
      <c r="E27" s="456"/>
      <c r="F27" s="530"/>
      <c r="G27" s="530"/>
      <c r="H27" s="19"/>
    </row>
    <row r="28" spans="1:8" s="3" customFormat="1" ht="15.75" customHeight="1" x14ac:dyDescent="0.2">
      <c r="A28" s="456" t="s">
        <v>58</v>
      </c>
      <c r="B28" s="456"/>
      <c r="C28" s="456"/>
      <c r="D28" s="456"/>
      <c r="E28" s="456"/>
      <c r="F28" s="530"/>
      <c r="G28" s="530"/>
      <c r="H28" s="19"/>
    </row>
    <row r="29" spans="1:8" ht="45.75" customHeight="1" thickBot="1" x14ac:dyDescent="0.25">
      <c r="A29" s="521" t="s">
        <v>193</v>
      </c>
      <c r="B29" s="522"/>
      <c r="C29" s="522"/>
      <c r="D29" s="522"/>
      <c r="E29" s="523"/>
      <c r="F29" s="524"/>
      <c r="G29" s="525"/>
      <c r="H29" s="1"/>
    </row>
    <row r="30" spans="1:8" ht="15.75" customHeight="1" thickBot="1" x14ac:dyDescent="0.25">
      <c r="A30" s="526"/>
      <c r="B30" s="527"/>
      <c r="C30" s="527"/>
      <c r="D30" s="527"/>
      <c r="E30" s="528"/>
      <c r="F30" s="519"/>
      <c r="G30" s="529"/>
      <c r="H30" s="1"/>
    </row>
    <row r="31" spans="1:8" ht="15.75" customHeight="1" thickTop="1" x14ac:dyDescent="0.2">
      <c r="A31" s="516"/>
      <c r="B31" s="517"/>
      <c r="C31" s="517"/>
      <c r="D31" s="517"/>
      <c r="E31" s="518"/>
      <c r="F31" s="519"/>
      <c r="G31" s="520"/>
      <c r="H31" s="496" t="s">
        <v>194</v>
      </c>
    </row>
    <row r="32" spans="1:8" ht="9" customHeight="1" thickBot="1" x14ac:dyDescent="0.25">
      <c r="A32" s="20"/>
      <c r="B32" s="20"/>
      <c r="C32" s="20"/>
      <c r="D32" s="20"/>
      <c r="E32" s="20"/>
      <c r="F32" s="21"/>
      <c r="G32" s="21"/>
      <c r="H32" s="497"/>
    </row>
    <row r="33" spans="1:10" ht="16.5" customHeight="1" thickBot="1" x14ac:dyDescent="0.25">
      <c r="A33" s="20"/>
      <c r="B33" s="20"/>
      <c r="C33" s="498" t="s">
        <v>59</v>
      </c>
      <c r="D33" s="499"/>
      <c r="E33" s="500"/>
      <c r="F33" s="501">
        <f>SUM(F11:G31)</f>
        <v>0</v>
      </c>
      <c r="G33" s="502"/>
      <c r="H33" s="497"/>
      <c r="I33" s="5"/>
      <c r="J33" s="5"/>
    </row>
    <row r="34" spans="1:10" ht="10.5" customHeight="1" x14ac:dyDescent="0.2">
      <c r="A34" s="20"/>
      <c r="B34" s="20"/>
      <c r="C34" s="22"/>
      <c r="D34" s="23"/>
      <c r="E34" s="24"/>
      <c r="F34" s="25"/>
      <c r="G34" s="25"/>
      <c r="H34" s="497"/>
      <c r="I34" s="5"/>
      <c r="J34" s="5"/>
    </row>
    <row r="35" spans="1:10" ht="17.25" customHeight="1" x14ac:dyDescent="0.2">
      <c r="A35" s="503" t="s">
        <v>195</v>
      </c>
      <c r="B35" s="504"/>
      <c r="C35" s="504"/>
      <c r="D35" s="504"/>
      <c r="E35" s="505"/>
      <c r="F35" s="507">
        <f>(F33-F9)</f>
        <v>0</v>
      </c>
      <c r="G35" s="508"/>
      <c r="H35" s="511">
        <f>SUM(F35:G35)</f>
        <v>0</v>
      </c>
      <c r="I35" s="5"/>
      <c r="J35" s="5"/>
    </row>
    <row r="36" spans="1:10" ht="13.5" customHeight="1" thickBot="1" x14ac:dyDescent="0.25">
      <c r="A36" s="506"/>
      <c r="B36" s="506"/>
      <c r="C36" s="506"/>
      <c r="D36" s="506"/>
      <c r="E36" s="506"/>
      <c r="F36" s="509"/>
      <c r="G36" s="510"/>
      <c r="H36" s="512"/>
      <c r="I36" s="5"/>
      <c r="J36" s="5"/>
    </row>
    <row r="37" spans="1:10" ht="45" customHeight="1" thickTop="1" x14ac:dyDescent="0.2">
      <c r="A37" s="488" t="s">
        <v>196</v>
      </c>
      <c r="B37" s="489"/>
      <c r="C37" s="489"/>
      <c r="D37" s="489"/>
      <c r="E37" s="489"/>
      <c r="F37" s="489"/>
      <c r="G37" s="489"/>
    </row>
    <row r="38" spans="1:10" ht="13.5" customHeight="1" x14ac:dyDescent="0.2">
      <c r="A38" s="20"/>
      <c r="B38" s="20"/>
      <c r="C38" s="22"/>
      <c r="D38" s="23"/>
      <c r="E38" s="24"/>
      <c r="F38" s="25"/>
      <c r="G38" s="25"/>
    </row>
    <row r="39" spans="1:10" ht="13.5" customHeight="1" x14ac:dyDescent="0.2">
      <c r="A39" s="531"/>
      <c r="B39" s="532"/>
      <c r="C39" s="532"/>
      <c r="D39" s="532"/>
      <c r="E39" s="532"/>
      <c r="F39" s="490"/>
      <c r="G39" s="490"/>
    </row>
    <row r="40" spans="1:10" ht="13.5" customHeight="1" x14ac:dyDescent="0.2">
      <c r="A40" s="20"/>
      <c r="B40" s="20"/>
      <c r="C40" s="26"/>
      <c r="D40" s="8"/>
      <c r="E40" s="6"/>
      <c r="F40" s="25"/>
      <c r="G40" s="25"/>
    </row>
    <row r="41" spans="1:10" ht="13.5" customHeight="1" x14ac:dyDescent="0.2">
      <c r="A41" s="20"/>
      <c r="B41" s="20"/>
      <c r="C41" s="26"/>
      <c r="D41" s="8"/>
      <c r="E41" s="6"/>
      <c r="F41" s="25"/>
      <c r="G41" s="25"/>
    </row>
    <row r="42" spans="1:10" ht="13.5" customHeight="1" x14ac:dyDescent="0.2">
      <c r="A42" s="20"/>
      <c r="B42" s="20"/>
      <c r="C42" s="26"/>
      <c r="D42" s="8"/>
      <c r="E42" s="6"/>
      <c r="F42" s="25"/>
      <c r="G42" s="25"/>
    </row>
    <row r="43" spans="1:10" ht="13.5" customHeight="1" x14ac:dyDescent="0.2">
      <c r="A43" s="20"/>
      <c r="B43" s="20"/>
      <c r="C43" s="20"/>
      <c r="D43" s="20"/>
      <c r="E43" s="20"/>
      <c r="F43" s="20"/>
      <c r="G43" s="20"/>
    </row>
    <row r="44" spans="1:10" ht="13.5" customHeight="1" x14ac:dyDescent="0.2">
      <c r="A44" s="513"/>
      <c r="B44" s="513"/>
      <c r="C44" s="513"/>
      <c r="D44" s="513"/>
      <c r="E44" s="513"/>
      <c r="F44" s="513"/>
      <c r="G44" s="513"/>
    </row>
    <row r="45" spans="1:10" ht="13.5" customHeight="1" x14ac:dyDescent="0.2">
      <c r="A45" s="20"/>
      <c r="B45" s="20"/>
      <c r="C45" s="20"/>
      <c r="D45" s="20"/>
      <c r="E45" s="20"/>
      <c r="F45" s="20"/>
      <c r="G45" s="20"/>
    </row>
    <row r="46" spans="1:10" ht="13.5" customHeight="1" x14ac:dyDescent="0.2">
      <c r="A46" s="20"/>
      <c r="B46" s="20"/>
      <c r="C46" s="20"/>
      <c r="D46" s="20"/>
      <c r="E46" s="20"/>
      <c r="F46" s="20"/>
      <c r="G46" s="20"/>
    </row>
    <row r="47" spans="1:10" ht="13.5" customHeight="1" x14ac:dyDescent="0.2">
      <c r="A47" s="20"/>
      <c r="B47" s="20"/>
      <c r="C47" s="20"/>
      <c r="D47" s="20"/>
      <c r="E47" s="20"/>
      <c r="F47" s="20"/>
      <c r="G47" s="20"/>
    </row>
    <row r="48" spans="1:10" ht="13.5" customHeight="1" x14ac:dyDescent="0.2">
      <c r="A48" s="20"/>
      <c r="B48" s="20"/>
      <c r="C48" s="20"/>
      <c r="D48" s="20"/>
      <c r="E48" s="20"/>
      <c r="F48" s="20"/>
      <c r="G48" s="20"/>
    </row>
    <row r="49" spans="1:7" ht="13.5" customHeight="1" x14ac:dyDescent="0.2">
      <c r="A49" s="20"/>
      <c r="B49" s="20"/>
      <c r="C49" s="20"/>
      <c r="D49" s="20"/>
      <c r="E49" s="20"/>
      <c r="F49" s="20"/>
      <c r="G49" s="20"/>
    </row>
    <row r="50" spans="1:7" ht="13.5" customHeight="1" x14ac:dyDescent="0.2">
      <c r="A50" s="20"/>
      <c r="B50" s="20"/>
      <c r="C50" s="20"/>
      <c r="D50" s="20"/>
      <c r="E50" s="20"/>
      <c r="F50" s="20"/>
      <c r="G50" s="20"/>
    </row>
    <row r="51" spans="1:7" ht="13.5" customHeight="1" x14ac:dyDescent="0.2">
      <c r="A51" s="20"/>
      <c r="B51" s="20"/>
      <c r="C51" s="20"/>
      <c r="D51" s="20"/>
      <c r="E51" s="20"/>
      <c r="F51" s="20"/>
      <c r="G51" s="20"/>
    </row>
    <row r="52" spans="1:7" ht="13.5" customHeight="1" x14ac:dyDescent="0.2">
      <c r="A52" s="20"/>
      <c r="B52" s="20"/>
      <c r="C52" s="20"/>
      <c r="D52" s="20"/>
      <c r="E52" s="20"/>
      <c r="F52" s="20"/>
      <c r="G52" s="20"/>
    </row>
    <row r="53" spans="1:7" ht="13.5" customHeight="1" x14ac:dyDescent="0.2">
      <c r="A53" s="20"/>
      <c r="B53" s="20"/>
      <c r="C53" s="20"/>
      <c r="D53" s="20"/>
      <c r="E53" s="20"/>
      <c r="F53" s="20"/>
      <c r="G53" s="20"/>
    </row>
    <row r="54" spans="1:7" ht="13.5" customHeight="1" x14ac:dyDescent="0.2">
      <c r="A54" s="20"/>
      <c r="B54" s="20"/>
      <c r="C54" s="20"/>
      <c r="D54" s="20"/>
      <c r="E54" s="20"/>
      <c r="F54" s="20"/>
      <c r="G54" s="20"/>
    </row>
    <row r="55" spans="1:7" ht="13.5" customHeight="1" x14ac:dyDescent="0.2">
      <c r="A55" s="20"/>
      <c r="B55" s="20"/>
      <c r="C55" s="20"/>
      <c r="D55" s="20"/>
      <c r="E55" s="20"/>
      <c r="F55" s="20"/>
      <c r="G55" s="20"/>
    </row>
    <row r="56" spans="1:7" ht="13.5" customHeight="1" x14ac:dyDescent="0.2">
      <c r="A56" s="20"/>
      <c r="B56" s="20"/>
      <c r="C56" s="20"/>
      <c r="D56" s="20"/>
      <c r="E56" s="20"/>
      <c r="F56" s="20"/>
      <c r="G56" s="20"/>
    </row>
    <row r="57" spans="1:7" ht="13.5" customHeight="1" x14ac:dyDescent="0.2">
      <c r="A57" s="20"/>
      <c r="B57" s="20"/>
      <c r="C57" s="20"/>
      <c r="D57" s="20"/>
      <c r="E57" s="20"/>
      <c r="F57" s="20"/>
      <c r="G57" s="20"/>
    </row>
    <row r="58" spans="1:7" ht="13.5" customHeight="1" x14ac:dyDescent="0.2">
      <c r="A58" s="20"/>
      <c r="B58" s="20"/>
      <c r="C58" s="20"/>
      <c r="D58" s="20"/>
      <c r="E58" s="20"/>
      <c r="F58" s="20"/>
      <c r="G58" s="20"/>
    </row>
    <row r="59" spans="1:7" ht="13.5" customHeight="1" x14ac:dyDescent="0.2">
      <c r="A59" s="20"/>
      <c r="B59" s="20"/>
      <c r="C59" s="20"/>
      <c r="D59" s="20"/>
      <c r="E59" s="20"/>
      <c r="F59" s="20"/>
      <c r="G59" s="20"/>
    </row>
    <row r="60" spans="1:7" ht="13.5" customHeight="1" x14ac:dyDescent="0.2">
      <c r="A60" s="20"/>
      <c r="B60" s="20"/>
      <c r="C60" s="20"/>
      <c r="D60" s="20"/>
      <c r="E60" s="20"/>
      <c r="F60" s="20"/>
      <c r="G60" s="20"/>
    </row>
    <row r="61" spans="1:7" ht="13.5" customHeight="1" x14ac:dyDescent="0.2">
      <c r="A61" s="20"/>
      <c r="B61" s="20"/>
      <c r="C61" s="20"/>
      <c r="D61" s="20"/>
      <c r="E61" s="20"/>
      <c r="F61" s="20"/>
      <c r="G61" s="20"/>
    </row>
    <row r="62" spans="1:7" ht="13.5" customHeight="1" x14ac:dyDescent="0.2">
      <c r="A62" s="20"/>
      <c r="B62" s="20"/>
      <c r="C62" s="20"/>
      <c r="D62" s="20"/>
      <c r="E62" s="20"/>
      <c r="F62" s="20"/>
      <c r="G62" s="20"/>
    </row>
    <row r="63" spans="1:7" ht="13.5" customHeight="1" x14ac:dyDescent="0.2">
      <c r="A63" s="20"/>
      <c r="B63" s="20"/>
      <c r="C63" s="20"/>
      <c r="D63" s="20"/>
      <c r="E63" s="20"/>
      <c r="F63" s="20"/>
      <c r="G63" s="20"/>
    </row>
    <row r="64" spans="1:7" ht="13.5" customHeight="1" x14ac:dyDescent="0.2">
      <c r="A64" s="20"/>
      <c r="B64" s="20"/>
      <c r="C64" s="20"/>
      <c r="D64" s="20"/>
      <c r="E64" s="20"/>
      <c r="F64" s="20"/>
      <c r="G64" s="20"/>
    </row>
    <row r="65" spans="1:7" ht="13.5" customHeight="1" x14ac:dyDescent="0.2">
      <c r="A65" s="20"/>
      <c r="B65" s="20"/>
      <c r="C65" s="20"/>
      <c r="D65" s="20"/>
      <c r="E65" s="20"/>
      <c r="F65" s="20"/>
      <c r="G65" s="20"/>
    </row>
    <row r="66" spans="1:7" ht="13.5" customHeight="1" x14ac:dyDescent="0.2">
      <c r="A66" s="7"/>
      <c r="B66" s="7"/>
      <c r="C66" s="7"/>
      <c r="D66" s="7"/>
      <c r="E66" s="7"/>
      <c r="F66" s="7"/>
      <c r="G66" s="7"/>
    </row>
    <row r="67" spans="1:7" ht="13.5" customHeight="1" x14ac:dyDescent="0.2">
      <c r="A67" s="7"/>
      <c r="B67" s="7"/>
      <c r="C67" s="7"/>
      <c r="D67" s="7"/>
      <c r="E67" s="7"/>
      <c r="F67" s="7"/>
      <c r="G67" s="7"/>
    </row>
    <row r="68" spans="1:7" ht="13.5" customHeight="1" x14ac:dyDescent="0.2">
      <c r="A68" s="7"/>
      <c r="B68" s="7"/>
      <c r="C68" s="7"/>
      <c r="D68" s="7"/>
      <c r="E68" s="7"/>
      <c r="F68" s="7"/>
      <c r="G68" s="7"/>
    </row>
    <row r="69" spans="1:7" ht="13.5" customHeight="1" x14ac:dyDescent="0.2">
      <c r="A69" s="7"/>
      <c r="B69" s="7"/>
      <c r="C69" s="7"/>
      <c r="D69" s="7"/>
      <c r="E69" s="7"/>
      <c r="F69" s="7"/>
      <c r="G69" s="7"/>
    </row>
    <row r="70" spans="1:7" ht="13.5" customHeight="1" x14ac:dyDescent="0.2">
      <c r="A70" s="7"/>
      <c r="B70" s="7"/>
      <c r="C70" s="7"/>
      <c r="D70" s="7"/>
      <c r="E70" s="7"/>
      <c r="F70" s="7"/>
      <c r="G70" s="7"/>
    </row>
    <row r="71" spans="1:7" ht="13.5" customHeight="1" x14ac:dyDescent="0.2">
      <c r="A71" s="7"/>
      <c r="B71" s="7"/>
      <c r="C71" s="7"/>
      <c r="D71" s="7"/>
      <c r="E71" s="7"/>
      <c r="F71" s="7"/>
      <c r="G71" s="7"/>
    </row>
    <row r="72" spans="1:7" ht="13.5" customHeight="1" x14ac:dyDescent="0.2">
      <c r="A72" s="7"/>
      <c r="B72" s="7"/>
      <c r="C72" s="7"/>
      <c r="D72" s="7"/>
      <c r="E72" s="7"/>
      <c r="F72" s="7"/>
      <c r="G72" s="7"/>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4" priority="1" operator="equal">
      <formula>0</formula>
    </cfRule>
  </conditionalFormatting>
  <dataValidations count="11">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allowBlank="1" showInputMessage="1" showErrorMessage="1" errorTitle="Documentation" error="The maximum AEP deposit amount is $95." sqref="F20">
      <formula1>0</formula1>
      <formula2>95</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s>
  <printOptions horizontalCentered="1"/>
  <pageMargins left="0" right="0" top="0.75" bottom="0" header="0.25" footer="0"/>
  <pageSetup orientation="portrait" r:id="rId2"/>
  <headerFooter>
    <oddHeader>&amp;C&amp;"HelveticaNeueLT Pro 45 Lt,Regular"&amp;11Household Budget&amp;R&amp;G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2"/>
  <sheetViews>
    <sheetView showGridLines="0" zoomScaleNormal="100" workbookViewId="0">
      <selection activeCell="G13" sqref="G13"/>
    </sheetView>
  </sheetViews>
  <sheetFormatPr defaultColWidth="9.28515625" defaultRowHeight="14.25" x14ac:dyDescent="0.2"/>
  <cols>
    <col min="1" max="2" width="9.28515625" style="76"/>
    <col min="3" max="3" width="9.28515625" style="76" customWidth="1"/>
    <col min="4" max="4" width="17.140625" style="76" customWidth="1"/>
    <col min="5" max="5" width="8.7109375" style="76" customWidth="1"/>
    <col min="6" max="6" width="8.5703125" style="76" customWidth="1"/>
    <col min="7" max="7" width="8.28515625" style="76" customWidth="1"/>
    <col min="8" max="8" width="9.28515625" style="76"/>
    <col min="9" max="9" width="8" style="76" customWidth="1"/>
    <col min="10" max="10" width="7" style="76" customWidth="1"/>
    <col min="11" max="11" width="4.7109375" style="76" customWidth="1"/>
    <col min="12" max="16384" width="9.28515625" style="76"/>
  </cols>
  <sheetData>
    <row r="1" spans="1:11" ht="7.5" customHeight="1" x14ac:dyDescent="0.2"/>
    <row r="2" spans="1:11" x14ac:dyDescent="0.2">
      <c r="A2" s="535" t="s">
        <v>103</v>
      </c>
      <c r="B2" s="535"/>
      <c r="C2" s="535"/>
      <c r="D2" s="90"/>
      <c r="E2" s="90"/>
      <c r="F2" s="90"/>
      <c r="G2" s="90"/>
      <c r="H2" s="536"/>
      <c r="I2" s="536"/>
    </row>
    <row r="3" spans="1:11" x14ac:dyDescent="0.2">
      <c r="A3" s="226" t="s">
        <v>27</v>
      </c>
      <c r="B3" s="225"/>
      <c r="C3" s="225"/>
      <c r="D3" s="223">
        <f>'Check Request'!$B$6</f>
        <v>0</v>
      </c>
      <c r="E3" s="223">
        <f>'Check Request'!$D$6</f>
        <v>0</v>
      </c>
      <c r="F3" s="80"/>
      <c r="G3" s="224"/>
      <c r="H3" s="227" t="s">
        <v>154</v>
      </c>
      <c r="I3" s="224">
        <f>'Check Request'!H6</f>
        <v>0</v>
      </c>
    </row>
    <row r="4" spans="1:11" ht="18.75" customHeight="1" x14ac:dyDescent="0.2">
      <c r="A4" s="537" t="s">
        <v>85</v>
      </c>
      <c r="B4" s="537"/>
      <c r="C4" s="537"/>
      <c r="D4" s="544">
        <f>'Check Request'!B42</f>
        <v>0</v>
      </c>
      <c r="E4" s="544"/>
      <c r="F4" s="544"/>
      <c r="G4" s="544"/>
      <c r="H4" s="544"/>
      <c r="I4" s="544"/>
    </row>
    <row r="5" spans="1:11" ht="18.75" customHeight="1" x14ac:dyDescent="0.2">
      <c r="A5" s="537" t="s">
        <v>219</v>
      </c>
      <c r="B5" s="537"/>
      <c r="C5" s="95"/>
      <c r="D5" s="544">
        <f>'Check Request'!B43</f>
        <v>0</v>
      </c>
      <c r="E5" s="544"/>
      <c r="F5" s="544"/>
      <c r="G5" s="544"/>
      <c r="H5" s="544"/>
      <c r="I5" s="544"/>
    </row>
    <row r="6" spans="1:11" ht="18.75" customHeight="1" x14ac:dyDescent="0.2">
      <c r="A6" s="537" t="s">
        <v>220</v>
      </c>
      <c r="B6" s="537"/>
      <c r="C6" s="95"/>
      <c r="D6" s="538">
        <f>'Check Request'!B44</f>
        <v>0</v>
      </c>
      <c r="E6" s="538"/>
      <c r="F6" s="538"/>
      <c r="G6" s="538"/>
      <c r="H6" s="538"/>
      <c r="I6" s="538"/>
    </row>
    <row r="7" spans="1:11" ht="36" customHeight="1" x14ac:dyDescent="0.2">
      <c r="A7" s="533" t="s">
        <v>155</v>
      </c>
      <c r="B7" s="533"/>
      <c r="C7" s="542"/>
      <c r="D7" s="542"/>
      <c r="E7" s="554" t="s">
        <v>88</v>
      </c>
      <c r="F7" s="554"/>
      <c r="G7" s="554"/>
    </row>
    <row r="8" spans="1:11" ht="9" customHeight="1" x14ac:dyDescent="0.2">
      <c r="E8" s="123"/>
      <c r="F8" s="123"/>
      <c r="G8" s="123"/>
    </row>
    <row r="9" spans="1:11" x14ac:dyDescent="0.2">
      <c r="A9" s="537" t="s">
        <v>89</v>
      </c>
      <c r="B9" s="537"/>
      <c r="C9" s="537"/>
      <c r="D9" s="537"/>
      <c r="E9" s="539" t="s">
        <v>88</v>
      </c>
      <c r="F9" s="539"/>
      <c r="G9" s="539"/>
    </row>
    <row r="10" spans="1:11" ht="9" customHeight="1" x14ac:dyDescent="0.2">
      <c r="E10" s="123"/>
      <c r="F10" s="123"/>
      <c r="G10" s="123"/>
    </row>
    <row r="11" spans="1:11" x14ac:dyDescent="0.2">
      <c r="A11" s="537" t="s">
        <v>225</v>
      </c>
      <c r="B11" s="537"/>
      <c r="C11" s="537"/>
      <c r="D11" s="537"/>
      <c r="E11" s="539" t="s">
        <v>88</v>
      </c>
      <c r="F11" s="539"/>
      <c r="G11" s="539"/>
    </row>
    <row r="12" spans="1:11" ht="8.25" customHeight="1" thickBot="1" x14ac:dyDescent="0.25">
      <c r="A12" s="96"/>
      <c r="B12" s="96"/>
      <c r="C12" s="96"/>
      <c r="D12" s="96"/>
      <c r="E12" s="97"/>
      <c r="F12" s="97"/>
      <c r="G12" s="97"/>
    </row>
    <row r="13" spans="1:11" ht="39.75" customHeight="1" thickBot="1" x14ac:dyDescent="0.25">
      <c r="A13" s="533" t="s">
        <v>222</v>
      </c>
      <c r="B13" s="533"/>
      <c r="C13" s="533"/>
      <c r="D13" s="533"/>
      <c r="E13" s="125" t="s">
        <v>105</v>
      </c>
      <c r="F13" s="125" t="s">
        <v>106</v>
      </c>
      <c r="G13" s="97"/>
      <c r="H13" s="545" t="s">
        <v>133</v>
      </c>
      <c r="I13" s="546"/>
      <c r="J13" s="546"/>
      <c r="K13" s="547"/>
    </row>
    <row r="14" spans="1:11" ht="29.25" customHeight="1" x14ac:dyDescent="0.2">
      <c r="A14" s="533" t="s">
        <v>223</v>
      </c>
      <c r="B14" s="533"/>
      <c r="C14" s="533"/>
      <c r="D14" s="533"/>
      <c r="E14" s="125" t="s">
        <v>105</v>
      </c>
      <c r="F14" s="125" t="s">
        <v>106</v>
      </c>
      <c r="G14" s="97"/>
      <c r="H14" s="548"/>
      <c r="I14" s="549"/>
      <c r="J14" s="549"/>
      <c r="K14" s="550"/>
    </row>
    <row r="15" spans="1:11" ht="29.25" customHeight="1" x14ac:dyDescent="0.2">
      <c r="A15" s="534" t="s">
        <v>224</v>
      </c>
      <c r="B15" s="534"/>
      <c r="C15" s="534"/>
      <c r="D15" s="534"/>
      <c r="E15" s="126" t="s">
        <v>105</v>
      </c>
      <c r="F15" s="126" t="s">
        <v>106</v>
      </c>
      <c r="G15" s="97"/>
      <c r="H15" s="551"/>
      <c r="I15" s="552"/>
      <c r="J15" s="552"/>
      <c r="K15" s="553"/>
    </row>
    <row r="16" spans="1:11" x14ac:dyDescent="0.2">
      <c r="A16" s="96"/>
      <c r="B16" s="96"/>
      <c r="C16" s="96"/>
      <c r="D16" s="96"/>
      <c r="E16" s="97"/>
      <c r="F16" s="97"/>
      <c r="G16" s="97"/>
      <c r="H16" s="116"/>
      <c r="I16" s="117"/>
      <c r="J16" s="117"/>
      <c r="K16" s="118"/>
    </row>
    <row r="17" spans="1:11" ht="15" thickBot="1" x14ac:dyDescent="0.25">
      <c r="A17" s="537" t="s">
        <v>226</v>
      </c>
      <c r="B17" s="537"/>
      <c r="C17" s="537"/>
      <c r="E17" s="543" t="s">
        <v>90</v>
      </c>
      <c r="F17" s="543"/>
      <c r="G17" s="543"/>
      <c r="H17" s="119"/>
      <c r="I17" s="120"/>
      <c r="J17" s="120"/>
      <c r="K17" s="121"/>
    </row>
    <row r="18" spans="1:11" ht="9" customHeight="1" x14ac:dyDescent="0.2">
      <c r="A18" s="398"/>
      <c r="B18" s="398"/>
      <c r="C18" s="398"/>
      <c r="D18" s="540"/>
    </row>
    <row r="19" spans="1:11" x14ac:dyDescent="0.2">
      <c r="A19" s="96" t="s">
        <v>221</v>
      </c>
      <c r="B19" s="98"/>
      <c r="C19" s="98"/>
      <c r="D19" s="99"/>
      <c r="E19" s="127" t="s">
        <v>218</v>
      </c>
      <c r="F19" s="175"/>
      <c r="G19" s="100"/>
    </row>
    <row r="21" spans="1:11" x14ac:dyDescent="0.2">
      <c r="A21" s="535" t="s">
        <v>102</v>
      </c>
      <c r="B21" s="555"/>
      <c r="C21" s="555"/>
      <c r="D21" s="555"/>
    </row>
    <row r="22" spans="1:11" ht="6" customHeight="1" x14ac:dyDescent="0.2"/>
    <row r="23" spans="1:11" x14ac:dyDescent="0.2">
      <c r="A23" s="537" t="s">
        <v>91</v>
      </c>
      <c r="B23" s="537"/>
      <c r="C23" s="537"/>
      <c r="D23" s="541"/>
      <c r="E23" s="541"/>
      <c r="F23" s="541"/>
      <c r="G23" s="541"/>
      <c r="H23" s="541"/>
      <c r="I23" s="541"/>
    </row>
    <row r="25" spans="1:11" x14ac:dyDescent="0.2">
      <c r="A25" s="95" t="s">
        <v>86</v>
      </c>
      <c r="D25" s="80"/>
      <c r="E25" s="80" t="s">
        <v>92</v>
      </c>
      <c r="F25" s="80" t="s">
        <v>92</v>
      </c>
      <c r="G25" s="80"/>
    </row>
    <row r="26" spans="1:11" ht="6.75" customHeight="1" x14ac:dyDescent="0.2"/>
    <row r="27" spans="1:11" ht="18.75" customHeight="1" x14ac:dyDescent="0.2">
      <c r="A27" s="537" t="s">
        <v>87</v>
      </c>
      <c r="B27" s="537"/>
      <c r="C27" s="537"/>
      <c r="D27" s="541"/>
      <c r="E27" s="541"/>
      <c r="F27" s="541"/>
      <c r="G27" s="541"/>
      <c r="H27" s="541"/>
      <c r="I27" s="541"/>
      <c r="J27" s="541"/>
      <c r="K27" s="541"/>
    </row>
    <row r="28" spans="1:11" ht="18.75" customHeight="1" x14ac:dyDescent="0.2">
      <c r="A28" s="537" t="s">
        <v>93</v>
      </c>
      <c r="B28" s="537"/>
      <c r="C28" s="537"/>
      <c r="D28" s="556"/>
      <c r="E28" s="556"/>
      <c r="F28" s="556"/>
      <c r="G28" s="556"/>
      <c r="H28" s="556"/>
      <c r="I28" s="556"/>
      <c r="J28" s="556"/>
      <c r="K28" s="556"/>
    </row>
    <row r="29" spans="1:11" ht="18.75" customHeight="1" x14ac:dyDescent="0.2">
      <c r="A29" s="537" t="s">
        <v>94</v>
      </c>
      <c r="B29" s="537"/>
      <c r="C29" s="537"/>
      <c r="D29" s="94" t="s">
        <v>95</v>
      </c>
      <c r="E29" s="94" t="s">
        <v>96</v>
      </c>
      <c r="F29" s="94"/>
      <c r="G29" s="94"/>
    </row>
    <row r="30" spans="1:11" ht="18.75" customHeight="1" x14ac:dyDescent="0.2">
      <c r="A30" s="537" t="s">
        <v>97</v>
      </c>
      <c r="B30" s="537"/>
      <c r="C30" s="537"/>
      <c r="D30" s="94" t="s">
        <v>95</v>
      </c>
      <c r="E30" s="94" t="s">
        <v>96</v>
      </c>
      <c r="F30" s="94"/>
      <c r="G30" s="94"/>
    </row>
    <row r="31" spans="1:11" ht="24" customHeight="1" x14ac:dyDescent="0.2">
      <c r="A31" s="96" t="s">
        <v>107</v>
      </c>
      <c r="B31" s="96"/>
      <c r="C31" s="96"/>
      <c r="D31" s="101" t="s">
        <v>108</v>
      </c>
      <c r="E31" s="90"/>
      <c r="F31" s="90"/>
      <c r="G31" s="90"/>
    </row>
    <row r="32" spans="1:11" ht="10.5" customHeight="1" x14ac:dyDescent="0.2">
      <c r="A32" s="96"/>
      <c r="B32" s="96"/>
      <c r="C32" s="96"/>
      <c r="D32" s="90"/>
      <c r="E32" s="90"/>
      <c r="F32" s="90"/>
      <c r="G32" s="90"/>
    </row>
    <row r="34" spans="1:9" x14ac:dyDescent="0.2">
      <c r="A34" s="535" t="s">
        <v>98</v>
      </c>
      <c r="B34" s="535"/>
      <c r="C34" s="535"/>
      <c r="D34" s="535"/>
    </row>
    <row r="35" spans="1:9" ht="8.25" customHeight="1" x14ac:dyDescent="0.2"/>
    <row r="36" spans="1:9" x14ac:dyDescent="0.2">
      <c r="A36" s="537" t="s">
        <v>99</v>
      </c>
      <c r="B36" s="537"/>
      <c r="C36" s="537"/>
      <c r="D36" s="80"/>
      <c r="E36" s="80"/>
      <c r="F36" s="80"/>
      <c r="G36" s="80"/>
      <c r="H36" s="80"/>
      <c r="I36" s="80"/>
    </row>
    <row r="37" spans="1:9" ht="4.5" customHeight="1" x14ac:dyDescent="0.2"/>
    <row r="38" spans="1:9" x14ac:dyDescent="0.2">
      <c r="A38" s="537" t="s">
        <v>101</v>
      </c>
      <c r="B38" s="537"/>
      <c r="C38" s="537"/>
      <c r="D38" s="80"/>
      <c r="E38" s="80"/>
      <c r="F38" s="80"/>
      <c r="G38" s="80"/>
      <c r="H38" s="80"/>
      <c r="I38" s="80"/>
    </row>
    <row r="39" spans="1:9" ht="4.5" customHeight="1" x14ac:dyDescent="0.2"/>
    <row r="40" spans="1:9" x14ac:dyDescent="0.2">
      <c r="A40" s="537" t="s">
        <v>100</v>
      </c>
      <c r="B40" s="537"/>
      <c r="C40" s="537"/>
      <c r="D40" s="80" t="s">
        <v>95</v>
      </c>
      <c r="E40" s="80" t="s">
        <v>96</v>
      </c>
      <c r="F40" s="80"/>
      <c r="G40" s="80"/>
    </row>
    <row r="41" spans="1:9" ht="4.5" customHeight="1" x14ac:dyDescent="0.2"/>
    <row r="42" spans="1:9" x14ac:dyDescent="0.2">
      <c r="A42" s="537" t="s">
        <v>198</v>
      </c>
      <c r="B42" s="537"/>
      <c r="C42" s="537"/>
      <c r="D42" s="101" t="s">
        <v>108</v>
      </c>
      <c r="E42" s="90"/>
      <c r="F42" s="90"/>
      <c r="G42" s="90"/>
      <c r="H42" s="90"/>
      <c r="I42" s="90"/>
    </row>
  </sheetData>
  <sheetProtection password="AA76" sheet="1" objects="1" scenarios="1" selectLockedCells="1"/>
  <customSheetViews>
    <customSheetView guid="{761A298F-763A-4E6A-9D75-1A2AA33BEFD7}" showGridLines="0">
      <selection activeCell="H4" sqref="H4:I4"/>
      <pageMargins left="0.7" right="0.7" top="0.75" bottom="0.75" header="0.3" footer="0.3"/>
      <pageSetup orientation="portrait" r:id="rId1"/>
      <headerFooter>
        <oddHeader>&amp;R&amp;G</oddHeader>
        <oddFooter>&amp;L&amp;8&amp;Z&amp;F&amp;A</oddFooter>
      </headerFooter>
    </customSheetView>
  </customSheetViews>
  <mergeCells count="37">
    <mergeCell ref="A21:D21"/>
    <mergeCell ref="A42:C42"/>
    <mergeCell ref="A27:C27"/>
    <mergeCell ref="A28:C28"/>
    <mergeCell ref="A29:C29"/>
    <mergeCell ref="A30:C30"/>
    <mergeCell ref="A36:C36"/>
    <mergeCell ref="A40:C40"/>
    <mergeCell ref="A34:D34"/>
    <mergeCell ref="D27:K27"/>
    <mergeCell ref="D28:K28"/>
    <mergeCell ref="A38:C38"/>
    <mergeCell ref="A23:C23"/>
    <mergeCell ref="A17:C17"/>
    <mergeCell ref="A18:D18"/>
    <mergeCell ref="D23:I23"/>
    <mergeCell ref="A4:C4"/>
    <mergeCell ref="A5:B5"/>
    <mergeCell ref="A7:D7"/>
    <mergeCell ref="A14:D14"/>
    <mergeCell ref="E17:G17"/>
    <mergeCell ref="D4:I4"/>
    <mergeCell ref="D5:I5"/>
    <mergeCell ref="H13:K13"/>
    <mergeCell ref="H14:K14"/>
    <mergeCell ref="H15:K15"/>
    <mergeCell ref="E7:G7"/>
    <mergeCell ref="A9:D9"/>
    <mergeCell ref="E9:G9"/>
    <mergeCell ref="A13:D13"/>
    <mergeCell ref="A15:D15"/>
    <mergeCell ref="A2:C2"/>
    <mergeCell ref="H2:I2"/>
    <mergeCell ref="A6:B6"/>
    <mergeCell ref="D6:I6"/>
    <mergeCell ref="A11:D11"/>
    <mergeCell ref="E11:G11"/>
  </mergeCells>
  <conditionalFormatting sqref="H2:I2 H3">
    <cfRule type="cellIs" dxfId="3" priority="1" operator="equal">
      <formula>0</formula>
    </cfRule>
  </conditionalFormatting>
  <hyperlinks>
    <hyperlink ref="D31" r:id="rId2"/>
  </hyperlinks>
  <printOptions horizontalCentered="1"/>
  <pageMargins left="0" right="0" top="0.5" bottom="0" header="0.25" footer="0"/>
  <pageSetup scale="97" orientation="portrait" r:id="rId3"/>
  <headerFooter>
    <oddHeader>&amp;C&amp;"HelveticaNeueLT Pro 45 Lt,Regular"&amp;11Verification of Housing&amp;R&amp;G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Checklist &amp; Staff Certification</vt:lpstr>
      <vt:lpstr>Additional Req</vt:lpstr>
      <vt:lpstr>Check Request</vt:lpstr>
      <vt:lpstr>Income Calculations Sheet</vt:lpstr>
      <vt:lpstr>Self Declaration of Income</vt:lpstr>
      <vt:lpstr>Employer Verification of Income</vt:lpstr>
      <vt:lpstr>Justification Sheet</vt:lpstr>
      <vt:lpstr>Household Budget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lpstr>'Verification of Housing'!Print_Area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2017-10-20T15:18:54Z</cp:lastPrinted>
  <dcterms:created xsi:type="dcterms:W3CDTF">2008-07-17T21:17:20Z</dcterms:created>
  <dcterms:modified xsi:type="dcterms:W3CDTF">2017-11-10T19:59:12Z</dcterms:modified>
</cp:coreProperties>
</file>