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10" yWindow="285" windowWidth="10830" windowHeight="10395" tabRatio="889"/>
  </bookViews>
  <sheets>
    <sheet name="Checklist &amp; Staff Certification" sheetId="19" r:id="rId1"/>
    <sheet name="Additional Req" sheetId="27" r:id="rId2"/>
    <sheet name="Check Request" sheetId="3" r:id="rId3"/>
    <sheet name="Income Calculations Sheet" sheetId="22" r:id="rId4"/>
    <sheet name="Self Declaration of Income" sheetId="9" r:id="rId5"/>
    <sheet name="Employer Verification of Income" sheetId="21" r:id="rId6"/>
    <sheet name="Household Budget" sheetId="7" r:id="rId7"/>
    <sheet name="Justification Sheet" sheetId="29" r:id="rId8"/>
    <sheet name="Verification of Housing" sheetId="26" r:id="rId9"/>
    <sheet name="Unit Checklist" sheetId="28" r:id="rId10"/>
    <sheet name="Client Signature Form" sheetId="5" r:id="rId11"/>
    <sheet name="AMI" sheetId="15" r:id="rId12"/>
  </sheets>
  <externalReferences>
    <externalReference r:id="rId13"/>
  </externalReferences>
  <definedNames>
    <definedName name="_NUm2" localSheetId="0">#REF!</definedName>
    <definedName name="_NUm2" localSheetId="5">#REF!</definedName>
    <definedName name="_NUm2" localSheetId="3">#REF!</definedName>
    <definedName name="_NUm2" localSheetId="9">#REF!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9">#REF!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9">#REF!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9">#REF!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9">#REF!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9">#REF!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9">#REF!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9">#REF!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9">#REF!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9">#REF!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9">#REF!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9">#REF!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9">#REF!</definedName>
    <definedName name="LOSPR" localSheetId="8">#REF!</definedName>
    <definedName name="LOSPR">#REF!</definedName>
    <definedName name="Num" localSheetId="0">#REF!</definedName>
    <definedName name="Num" localSheetId="5">#REF!</definedName>
    <definedName name="Num" localSheetId="3">#REF!</definedName>
    <definedName name="Num" localSheetId="9">#REF!</definedName>
    <definedName name="Num" localSheetId="8">#REF!</definedName>
    <definedName name="Num">#REF!</definedName>
    <definedName name="Preg" localSheetId="0">#REF!</definedName>
    <definedName name="Preg" localSheetId="5">#REF!</definedName>
    <definedName name="Preg" localSheetId="3">#REF!</definedName>
    <definedName name="Preg" localSheetId="9">#REF!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9">#REF!</definedName>
    <definedName name="PrevRes" localSheetId="8">#REF!</definedName>
    <definedName name="PrevRes">#REF!</definedName>
    <definedName name="_xlnm.Print_Area" localSheetId="11">AMI!$A$1:$K$9</definedName>
    <definedName name="_xlnm.Print_Area" localSheetId="2">'Check Request'!$A$1:$H$69</definedName>
    <definedName name="_xlnm.Print_Area" localSheetId="5">'Employer Verification of Income'!$A$1:$K$25</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Race" localSheetId="0">#REF!</definedName>
    <definedName name="Race" localSheetId="5">#REF!</definedName>
    <definedName name="Race" localSheetId="3">#REF!</definedName>
    <definedName name="Race" localSheetId="9">#REF!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9">#REF!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9">#REF!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9">#REF!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9">#REF!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9">#REF!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9">#REF!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Request'!$A$1:$H$69</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7"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B11" i="29" l="1"/>
  <c r="C40" i="29" l="1"/>
  <c r="C38" i="29"/>
  <c r="C35" i="29"/>
  <c r="C33" i="29"/>
  <c r="B17" i="29"/>
  <c r="B15" i="29"/>
  <c r="B13" i="29"/>
  <c r="F7" i="29" l="1"/>
  <c r="G7" i="29" s="1"/>
  <c r="G1" i="29"/>
  <c r="D1" i="29"/>
  <c r="B1" i="29"/>
  <c r="E42" i="29"/>
  <c r="C42" i="29"/>
  <c r="G33" i="29" s="1"/>
  <c r="B18" i="29"/>
  <c r="K5" i="29"/>
  <c r="K3" i="29"/>
  <c r="G6" i="29" l="1"/>
  <c r="E15" i="29"/>
  <c r="E17" i="29"/>
  <c r="H17" i="29" l="1"/>
  <c r="A20" i="29"/>
  <c r="A19" i="29"/>
  <c r="H15" i="29"/>
  <c r="K1" i="27" l="1"/>
  <c r="I1" i="27"/>
  <c r="G1" i="27"/>
  <c r="I2" i="21" l="1"/>
  <c r="C3" i="28" l="1"/>
  <c r="C2" i="28"/>
  <c r="D1" i="28"/>
  <c r="C1" i="28"/>
  <c r="K2" i="19" l="1"/>
  <c r="J2" i="19"/>
  <c r="I2" i="19"/>
  <c r="D54" i="26"/>
  <c r="D50" i="26"/>
  <c r="D6" i="26"/>
  <c r="D5" i="26"/>
  <c r="D4" i="26"/>
  <c r="I3" i="26"/>
  <c r="F3" i="26"/>
  <c r="D3" i="26"/>
  <c r="H3" i="3" l="1"/>
  <c r="H9" i="3"/>
  <c r="B15" i="3"/>
  <c r="B47" i="3" s="1"/>
  <c r="F25" i="7" l="1"/>
  <c r="C11" i="15" l="1"/>
  <c r="D11" i="15"/>
  <c r="E11" i="15"/>
  <c r="F11" i="15"/>
  <c r="G11" i="15"/>
  <c r="H11" i="15"/>
  <c r="I11" i="15"/>
  <c r="J11" i="15"/>
  <c r="K11" i="15"/>
  <c r="B11" i="15"/>
  <c r="K10" i="3" l="1"/>
  <c r="B13" i="15" l="1"/>
  <c r="C13" i="15"/>
  <c r="D13" i="15"/>
  <c r="E13" i="15"/>
  <c r="F13" i="15"/>
  <c r="G13" i="15"/>
  <c r="H13" i="15"/>
  <c r="I13" i="15"/>
  <c r="J13" i="15"/>
  <c r="K13" i="15"/>
  <c r="A14" i="15"/>
  <c r="I2" i="9" l="1"/>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C14" i="15" l="1"/>
  <c r="C15" i="15" s="1"/>
  <c r="C16" i="15" s="1"/>
  <c r="B14" i="15"/>
  <c r="B15" i="15" s="1"/>
  <c r="B16" i="15" s="1"/>
  <c r="E14" i="15"/>
  <c r="E15" i="15" s="1"/>
  <c r="E16" i="15" s="1"/>
  <c r="D14" i="15"/>
  <c r="D15" i="15" s="1"/>
  <c r="D16" i="15" s="1"/>
  <c r="I14" i="15"/>
  <c r="I15" i="15" s="1"/>
  <c r="I16" i="15" s="1"/>
  <c r="H45" i="22"/>
  <c r="H11" i="3" s="1"/>
  <c r="K12" i="15"/>
  <c r="J12" i="15"/>
  <c r="K8" i="3" l="1"/>
  <c r="H8" i="3" s="1"/>
  <c r="K14" i="15"/>
  <c r="K15" i="15" s="1"/>
  <c r="K16" i="15" s="1"/>
  <c r="J14" i="15"/>
  <c r="J15" i="15" s="1"/>
  <c r="J16" i="15" s="1"/>
  <c r="F9" i="7" l="1"/>
  <c r="F35" i="7" s="1"/>
  <c r="H35" i="7" s="1"/>
</calcChain>
</file>

<file path=xl/sharedStrings.xml><?xml version="1.0" encoding="utf-8"?>
<sst xmlns="http://schemas.openxmlformats.org/spreadsheetml/2006/main" count="363" uniqueCount="297">
  <si>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</si>
  <si>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</si>
  <si>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</si>
  <si>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</si>
  <si>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</si>
  <si>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</si>
  <si>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</si>
  <si>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</si>
  <si>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</si>
  <si>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</si>
  <si>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</si>
  <si>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</si>
  <si>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</si>
  <si>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</si>
  <si>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</si>
  <si>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</si>
  <si>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</si>
  <si>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</si>
  <si>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</si>
  <si>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</si>
  <si>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</si>
  <si>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</si>
  <si>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</si>
  <si>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</si>
  <si>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</si>
  <si>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</si>
  <si>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</si>
  <si>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</si>
  <si>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</si>
  <si>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</si>
  <si>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</si>
  <si>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</si>
  <si>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</si>
  <si>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</si>
  <si>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</si>
  <si>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</si>
  <si>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</si>
  <si>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</si>
  <si>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</si>
  <si>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</si>
  <si>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</si>
  <si>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</si>
  <si>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</si>
  <si>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</si>
  <si>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</si>
  <si>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</si>
  <si>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</si>
  <si>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</si>
  <si>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</si>
  <si>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</si>
  <si>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</si>
  <si>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</si>
  <si>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</si>
  <si>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</si>
  <si>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</si>
  <si>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</si>
  <si>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</si>
  <si>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</si>
  <si>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</si>
  <si>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</si>
  <si>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</si>
  <si>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</si>
  <si>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</si>
  <si>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</si>
  <si>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</si>
  <si>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</si>
  <si>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</si>
  <si>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</si>
  <si>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</si>
  <si>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</si>
  <si>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</si>
  <si>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</si>
  <si>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</si>
  <si>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</si>
  <si>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</si>
  <si>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</si>
  <si>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</si>
  <si>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</si>
  <si>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</si>
  <si>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</si>
  <si>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</si>
  <si>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</si>
  <si>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</si>
  <si>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</si>
  <si>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</si>
  <si>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</si>
  <si>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</si>
  <si>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</si>
  <si>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</si>
  <si>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</si>
  <si>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</si>
  <si>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</si>
  <si>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</si>
  <si>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</si>
  <si>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</si>
  <si>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</si>
  <si>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</si>
  <si>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</si>
  <si>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</si>
  <si>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</si>
  <si>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</si>
  <si>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</si>
  <si>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</si>
  <si>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</si>
  <si>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</si>
  <si>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</si>
  <si>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</si>
  <si>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</si>
  <si>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</si>
  <si>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</si>
  <si>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</si>
  <si>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</si>
  <si>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</si>
  <si>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</si>
  <si>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</si>
  <si>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</si>
  <si>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</si>
  <si>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</si>
  <si>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</si>
  <si>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</si>
  <si>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</si>
  <si>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</si>
  <si>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</si>
  <si>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</si>
  <si>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</si>
  <si>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</si>
  <si>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</si>
  <si>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</si>
  <si>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</si>
  <si>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</si>
  <si>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</si>
  <si>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</si>
  <si>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</si>
  <si>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</si>
  <si>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</si>
  <si>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</si>
  <si>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</si>
  <si>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</si>
  <si>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</si>
  <si>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</si>
  <si>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</si>
  <si>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</si>
  <si>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</si>
  <si>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</si>
  <si>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</si>
  <si>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</si>
  <si>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</si>
  <si>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</si>
  <si>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</si>
  <si>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</si>
  <si>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</si>
  <si>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</si>
  <si>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</si>
  <si>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</si>
  <si>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</si>
  <si>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</si>
  <si>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</si>
  <si>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</si>
  <si>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</si>
  <si>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</si>
  <si>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</si>
  <si>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</si>
  <si>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</si>
  <si>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</si>
  <si>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</si>
  <si>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Landlord's Email if LOG requested</t>
  </si>
  <si>
    <t>100% AMI</t>
  </si>
  <si>
    <t xml:space="preserve">    Median Income</t>
  </si>
  <si>
    <t>(2) Unable to obtain 3rd Party Verification of Income</t>
  </si>
  <si>
    <t>Select if Applicable: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</si>
  <si>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</si>
  <si>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</si>
  <si>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</si>
  <si>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</si>
  <si>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</si>
  <si>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</si>
  <si>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</si>
  <si>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</si>
  <si>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</si>
  <si>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</si>
  <si>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</si>
  <si>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</si>
  <si>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</si>
  <si>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</si>
  <si>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</si>
  <si>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</si>
  <si>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</si>
  <si>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</si>
  <si>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</si>
  <si>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</si>
  <si>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</si>
  <si>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</si>
  <si>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</si>
  <si>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</si>
  <si>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</si>
  <si>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</si>
  <si>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</si>
  <si>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</si>
  <si>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</si>
  <si>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</si>
  <si>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</si>
  <si>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</si>
  <si>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</si>
  <si>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</si>
  <si>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</si>
  <si>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</si>
  <si>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</si>
  <si>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</si>
  <si>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</si>
  <si>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</si>
  <si>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</si>
  <si>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</si>
  <si>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</si>
  <si>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</si>
  <si>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</si>
  <si>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</si>
  <si>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</si>
  <si>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</si>
  <si>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</si>
  <si>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</si>
  <si>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</si>
  <si>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</si>
  <si>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</si>
  <si>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</si>
  <si>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</si>
  <si>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</si>
  <si>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</si>
  <si>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</si>
  <si>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</si>
  <si>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</si>
  <si>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</si>
  <si>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</si>
  <si>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</si>
  <si>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</si>
  <si>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</si>
  <si>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</si>
  <si>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</si>
  <si>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</si>
  <si>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</si>
  <si>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</si>
  <si>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</si>
  <si>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</si>
  <si>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</si>
  <si>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Amount:</t>
  </si>
  <si>
    <t>Frequency:</t>
  </si>
  <si>
    <t>_____W-9 and Property Management Agreement (if applicable)</t>
  </si>
  <si>
    <t>_____Verification of Housing</t>
  </si>
  <si>
    <t>_____Lease</t>
  </si>
  <si>
    <t>_____Unit Checklist (required for new lease agreements)</t>
  </si>
  <si>
    <t>_____Imminent Risk of Homelessness Letter or Eviction Notice</t>
  </si>
  <si>
    <t>_____CSP Entry Record printout or letter from provider if not CSP participant</t>
  </si>
  <si>
    <t>Additional Funds Request/Checklist and Staff Certification</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</si>
  <si>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</si>
  <si>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</si>
  <si>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</si>
  <si>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</si>
  <si>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</si>
  <si>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</si>
  <si>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</si>
  <si>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</si>
  <si>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</si>
  <si>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</si>
  <si>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</si>
  <si>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</si>
  <si>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</si>
  <si>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</si>
  <si>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</si>
  <si>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</si>
  <si>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</si>
  <si>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</si>
  <si>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</si>
  <si>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</si>
  <si>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</si>
  <si>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</si>
  <si>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</si>
  <si>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</si>
  <si>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</si>
  <si>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</si>
  <si>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</si>
  <si>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</si>
  <si>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</si>
  <si>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</si>
  <si>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</si>
  <si>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</si>
  <si>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</si>
  <si>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Is this an additional funding request?</t>
  </si>
  <si>
    <t>If yes, # of request:</t>
  </si>
  <si>
    <t>1st Month's/Current Rent</t>
  </si>
  <si>
    <t>FCCS Prevention</t>
  </si>
  <si>
    <t>Pregnant Women Prevention</t>
  </si>
  <si>
    <t>Homelessness Prevention</t>
  </si>
  <si>
    <t>Homelessness Prevention DCA Application</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</si>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</sst>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5"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41">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6" fillId="0" borderId="0" xfId="0" applyFont="1" applyFill="1" applyProtection="1">
      <protection locked="0"/>
    </xf>
    <xf numFmtId="0" fontId="16" fillId="6" borderId="0" xfId="3" applyFont="1" applyFill="1" applyProtection="1">
      <protection locked="0"/>
    </xf>
    <xf numFmtId="0" fontId="7" fillId="0" borderId="10" xfId="3" applyFont="1" applyBorder="1" applyProtection="1">
      <protection locked="0"/>
    </xf>
    <xf numFmtId="0" fontId="16" fillId="4" borderId="0" xfId="3" applyFont="1" applyFill="1" applyProtection="1">
      <protection locked="0"/>
    </xf>
    <xf numFmtId="0" fontId="16" fillId="0" borderId="0" xfId="3" applyFont="1" applyFill="1" applyProtection="1">
      <protection locked="0"/>
    </xf>
    <xf numFmtId="0" fontId="6" fillId="0" borderId="0" xfId="3" applyFont="1" applyFill="1" applyProtection="1">
      <protection locked="0"/>
    </xf>
    <xf numFmtId="0" fontId="7" fillId="0" borderId="0" xfId="3" applyFont="1" applyFill="1" applyProtection="1">
      <protection locked="0"/>
    </xf>
    <xf numFmtId="0" fontId="45" fillId="0" borderId="0" xfId="3" applyFont="1" applyFill="1" applyBorder="1" applyProtection="1">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53" fillId="6" borderId="0" xfId="3" applyFont="1" applyFill="1" applyAlignment="1" applyProtection="1">
      <alignment horizontal="center"/>
      <protection locked="0"/>
    </xf>
    <xf numFmtId="0" fontId="7" fillId="0" borderId="0"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0" xfId="3" applyFont="1" applyBorder="1" applyAlignment="1" applyProtection="1">
      <alignment horizontal="right" vertical="center"/>
      <protection locked="0"/>
    </xf>
    <xf numFmtId="1" fontId="20" fillId="0" borderId="0" xfId="3" applyNumberFormat="1" applyFont="1" applyAlignment="1" applyProtection="1">
      <alignment horizontal="center"/>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4" fillId="0" borderId="0" xfId="3" applyFont="1" applyProtection="1">
      <protection locked="0"/>
    </xf>
    <xf numFmtId="0" fontId="7" fillId="0" borderId="0" xfId="3" applyFont="1" applyAlignment="1" applyProtection="1">
      <alignment horizontal="left"/>
      <protection locked="0"/>
    </xf>
    <xf numFmtId="0" fontId="11" fillId="0" borderId="10" xfId="3" applyNumberFormat="1" applyFont="1" applyBorder="1" applyAlignment="1">
      <alignment horizontal="left"/>
    </xf>
    <xf numFmtId="0" fontId="7" fillId="0" borderId="10" xfId="3" applyNumberFormat="1" applyFont="1" applyBorder="1" applyAlignment="1" applyProtection="1">
      <alignment horizontal="left"/>
    </xf>
    <xf numFmtId="1" fontId="16" fillId="0" borderId="1" xfId="3" applyNumberFormat="1" applyFont="1" applyBorder="1" applyProtection="1"/>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0" fontId="0" fillId="0" borderId="0" xfId="0" applyBorder="1" applyAlignment="1"/>
    <xf numFmtId="0" fontId="0" fillId="0" borderId="0" xfId="0" applyAlignment="1"/>
    <xf numFmtId="0" fontId="2" fillId="0" borderId="0" xfId="0" applyFont="1" applyAlignment="1">
      <alignment horizontal="left"/>
    </xf>
    <xf numFmtId="0" fontId="2" fillId="0" borderId="0" xfId="0" applyFont="1" applyAlignment="1">
      <alignment horizontal="center"/>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Alignment="1">
      <alignment horizontal="right"/>
    </xf>
    <xf numFmtId="172" fontId="6" fillId="0" borderId="2" xfId="3" applyNumberFormat="1" applyFont="1" applyFill="1" applyBorder="1" applyProtection="1"/>
    <xf numFmtId="0" fontId="6" fillId="0" borderId="0" xfId="3" applyFont="1" applyFill="1" applyProtection="1"/>
    <xf numFmtId="164" fontId="6" fillId="0" borderId="3" xfId="3" applyNumberFormat="1" applyFont="1" applyFill="1" applyBorder="1" applyProtection="1"/>
    <xf numFmtId="0" fontId="6" fillId="0" borderId="0" xfId="3" applyFont="1" applyFill="1" applyAlignment="1" applyProtection="1">
      <alignment wrapText="1"/>
    </xf>
    <xf numFmtId="9" fontId="5" fillId="0" borderId="0" xfId="3" applyNumberFormat="1" applyFont="1" applyFill="1" applyBorder="1" applyAlignment="1">
      <alignment wrapText="1"/>
    </xf>
    <xf numFmtId="0" fontId="6" fillId="0" borderId="0" xfId="3" applyFont="1" applyFill="1" applyAlignment="1">
      <alignment horizontal="center" wrapText="1"/>
    </xf>
    <xf numFmtId="9" fontId="6" fillId="0" borderId="0" xfId="3" applyNumberFormat="1" applyFont="1" applyFill="1" applyAlignment="1">
      <alignment wrapText="1"/>
    </xf>
    <xf numFmtId="0" fontId="15" fillId="0" borderId="0" xfId="3" applyFont="1" applyFill="1" applyAlignment="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164" fontId="6" fillId="0" borderId="5" xfId="3" applyNumberFormat="1" applyFont="1" applyFill="1" applyBorder="1" applyProtection="1"/>
    <xf numFmtId="0" fontId="6" fillId="0" borderId="0" xfId="3" applyFont="1" applyFill="1" applyAlignment="1">
      <alignment wrapText="1"/>
    </xf>
    <xf numFmtId="0" fontId="20" fillId="0" borderId="0" xfId="3" applyFont="1" applyFill="1" applyAlignment="1">
      <alignment horizontal="right" wrapText="1"/>
    </xf>
    <xf numFmtId="164" fontId="5" fillId="0" borderId="6" xfId="3" applyNumberFormat="1" applyFont="1" applyFill="1" applyBorder="1" applyAlignment="1">
      <alignment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6" fillId="0" borderId="20" xfId="3" applyFont="1" applyFill="1" applyBorder="1" applyAlignment="1">
      <alignment horizontal="left" vertical="center"/>
    </xf>
    <xf numFmtId="164" fontId="6" fillId="0" borderId="1" xfId="3" applyNumberFormat="1" applyFont="1" applyFill="1" applyBorder="1" applyAlignment="1" applyProtection="1"/>
    <xf numFmtId="0" fontId="6" fillId="0" borderId="13" xfId="3" applyFont="1" applyFill="1" applyBorder="1" applyAlignment="1">
      <alignment horizontal="left" wrapText="1"/>
    </xf>
    <xf numFmtId="164" fontId="6" fillId="0" borderId="1" xfId="3" applyNumberFormat="1" applyFont="1" applyFill="1" applyBorder="1" applyAlignment="1" applyProtection="1">
      <protection locked="0"/>
    </xf>
    <xf numFmtId="0" fontId="2" fillId="0" borderId="0" xfId="3" applyAlignment="1">
      <alignment horizontal="left"/>
    </xf>
    <xf numFmtId="164" fontId="5" fillId="0" borderId="1" xfId="3" applyNumberFormat="1" applyFont="1" applyFill="1" applyBorder="1" applyAlignment="1" applyProtection="1"/>
    <xf numFmtId="164" fontId="6" fillId="0" borderId="4" xfId="3" applyNumberFormat="1" applyFont="1" applyFill="1" applyBorder="1" applyAlignment="1" applyProtection="1"/>
    <xf numFmtId="0" fontId="6" fillId="0" borderId="0" xfId="3" applyFont="1" applyFill="1" applyBorder="1" applyAlignment="1">
      <alignment horizontal="center" wrapText="1"/>
    </xf>
    <xf numFmtId="164" fontId="6" fillId="0" borderId="6" xfId="3" applyNumberFormat="1" applyFont="1" applyFill="1" applyBorder="1" applyAlignment="1" applyProtection="1"/>
    <xf numFmtId="164" fontId="6" fillId="0" borderId="0" xfId="3" applyNumberFormat="1" applyFont="1" applyFill="1" applyBorder="1" applyAlignment="1" applyProtection="1"/>
    <xf numFmtId="164" fontId="6" fillId="0" borderId="0" xfId="3" applyNumberFormat="1" applyFont="1" applyFill="1" applyBorder="1" applyProtection="1"/>
    <xf numFmtId="172" fontId="6" fillId="0" borderId="1" xfId="3" applyNumberFormat="1" applyFont="1" applyFill="1" applyBorder="1" applyProtection="1"/>
    <xf numFmtId="172" fontId="6" fillId="0" borderId="1" xfId="3" applyNumberFormat="1" applyFont="1" applyFill="1" applyBorder="1" applyProtection="1">
      <protection locked="0"/>
    </xf>
    <xf numFmtId="172" fontId="6" fillId="0" borderId="0" xfId="3" applyNumberFormat="1" applyFont="1" applyFill="1" applyBorder="1" applyProtection="1"/>
    <xf numFmtId="0" fontId="6" fillId="0" borderId="0" xfId="3" applyFont="1" applyFill="1" applyBorder="1" applyAlignment="1"/>
    <xf numFmtId="164" fontId="6" fillId="0" borderId="1" xfId="3" applyNumberFormat="1" applyFont="1" applyFill="1" applyBorder="1" applyAlignment="1"/>
    <xf numFmtId="164" fontId="6" fillId="0" borderId="0" xfId="3" applyNumberFormat="1" applyFont="1" applyFill="1" applyBorder="1" applyAlignment="1"/>
    <xf numFmtId="164" fontId="5" fillId="0" borderId="1"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6" fillId="0" borderId="10" xfId="0" applyNumberFormat="1" applyFont="1" applyFill="1" applyBorder="1" applyAlignment="1" applyProtection="1">
      <alignment horizontal="left" vertical="top"/>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2" fontId="6" fillId="6" borderId="29" xfId="0" applyNumberFormat="1" applyFont="1" applyFill="1" applyBorder="1" applyAlignment="1" applyProtection="1">
      <alignment horizontal="center"/>
      <protection locked="0"/>
    </xf>
    <xf numFmtId="2"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2" fontId="6" fillId="0" borderId="36" xfId="0" applyNumberFormat="1" applyFont="1" applyBorder="1" applyAlignment="1" applyProtection="1">
      <alignment horizontal="center"/>
      <protection locked="0"/>
    </xf>
    <xf numFmtId="2" fontId="6" fillId="0" borderId="37" xfId="0" applyNumberFormat="1" applyFont="1" applyBorder="1" applyAlignment="1" applyProtection="1">
      <alignment horizontal="center"/>
      <protection locked="0"/>
    </xf>
    <xf numFmtId="2" fontId="6" fillId="0" borderId="15" xfId="0" applyNumberFormat="1" applyFont="1" applyBorder="1" applyAlignment="1" applyProtection="1">
      <alignment horizontal="center"/>
      <protection locked="0"/>
    </xf>
    <xf numFmtId="2"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2"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2"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lignment horizontal="center" wrapText="1"/>
    </xf>
    <xf numFmtId="0" fontId="6" fillId="0" borderId="0" xfId="3" applyFont="1" applyFill="1" applyAlignment="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6" fillId="0" borderId="0" xfId="3" applyFont="1" applyFill="1" applyAlignment="1">
      <alignment horizontal="left" vertical="center"/>
    </xf>
    <xf numFmtId="0" fontId="6" fillId="0" borderId="20" xfId="3" applyFont="1" applyFill="1" applyBorder="1" applyAlignment="1">
      <alignment horizontal="left" vertical="center"/>
    </xf>
    <xf numFmtId="0" fontId="16" fillId="0" borderId="0" xfId="3" applyFont="1" applyFill="1" applyBorder="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7" fillId="0" borderId="4" xfId="3" applyNumberFormat="1" applyFont="1" applyBorder="1" applyAlignment="1" applyProtection="1">
      <alignment horizontal="left"/>
    </xf>
    <xf numFmtId="0" fontId="7" fillId="0" borderId="4" xfId="3" applyFont="1" applyBorder="1" applyAlignment="1" applyProtection="1">
      <alignment horizontal="left"/>
    </xf>
    <xf numFmtId="0" fontId="7"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5" dropStyle="combo" dx="16" fmlaRange="$A$72:$A$95" noThreeD="1" sel="0" val="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36</xdr:row>
      <xdr:rowOff>47626</xdr:rowOff>
    </xdr:from>
    <xdr:to>
      <xdr:col>10</xdr:col>
      <xdr:colOff>485775</xdr:colOff>
      <xdr:row>39</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209550</xdr:rowOff>
    </xdr:from>
    <xdr:to>
      <xdr:col>10</xdr:col>
      <xdr:colOff>609600</xdr:colOff>
      <xdr:row>30</xdr:row>
      <xdr:rowOff>190500</xdr:rowOff>
    </xdr:to>
    <xdr:sp macro="" textlink="">
      <xdr:nvSpPr>
        <xdr:cNvPr id="2" name="TextBox 1"/>
        <xdr:cNvSpPr txBox="1"/>
      </xdr:nvSpPr>
      <xdr:spPr>
        <a:xfrm>
          <a:off x="0" y="4533900"/>
          <a:ext cx="68008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676275"/>
          <a:ext cx="67627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10</xdr:row>
          <xdr:rowOff>285750</xdr:rowOff>
        </xdr:from>
        <xdr:to>
          <xdr:col>0</xdr:col>
          <xdr:colOff>1447800</xdr:colOff>
          <xdr:row>11</xdr:row>
          <xdr:rowOff>161925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38100</xdr:rowOff>
        </xdr:from>
        <xdr:to>
          <xdr:col>0</xdr:col>
          <xdr:colOff>1047750</xdr:colOff>
          <xdr:row>13</xdr:row>
          <xdr:rowOff>123825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19050</xdr:rowOff>
        </xdr:from>
        <xdr:to>
          <xdr:col>0</xdr:col>
          <xdr:colOff>1057275</xdr:colOff>
          <xdr:row>26</xdr:row>
          <xdr:rowOff>133350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142875</xdr:rowOff>
        </xdr:from>
        <xdr:to>
          <xdr:col>0</xdr:col>
          <xdr:colOff>1057275</xdr:colOff>
          <xdr:row>28</xdr:row>
          <xdr:rowOff>76200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28</xdr:row>
          <xdr:rowOff>76200</xdr:rowOff>
        </xdr:from>
        <xdr:to>
          <xdr:col>0</xdr:col>
          <xdr:colOff>1057275</xdr:colOff>
          <xdr:row>30</xdr:row>
          <xdr:rowOff>47625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1304925</xdr:colOff>
          <xdr:row>49</xdr:row>
          <xdr:rowOff>0</xdr:rowOff>
        </xdr:from>
        <xdr:to>
          <xdr:col>1</xdr:col>
          <xdr:colOff>657225</xdr:colOff>
          <xdr:row>50</xdr:row>
          <xdr:rowOff>200025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2</xdr:col>
          <xdr:colOff>581025</xdr:colOff>
          <xdr:row>12</xdr:row>
          <xdr:rowOff>66675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28575</xdr:rowOff>
        </xdr:from>
        <xdr:to>
          <xdr:col>3</xdr:col>
          <xdr:colOff>561975</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152400</xdr:rowOff>
        </xdr:from>
        <xdr:to>
          <xdr:col>6</xdr:col>
          <xdr:colOff>47625</xdr:colOff>
          <xdr:row>49</xdr:row>
          <xdr:rowOff>38100</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47</xdr:row>
          <xdr:rowOff>38100</xdr:rowOff>
        </xdr:from>
        <xdr:to>
          <xdr:col>7</xdr:col>
          <xdr:colOff>38100</xdr:colOff>
          <xdr:row>49</xdr:row>
          <xdr:rowOff>19050</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49</xdr:row>
          <xdr:rowOff>0</xdr:rowOff>
        </xdr:from>
        <xdr:to>
          <xdr:col>3</xdr:col>
          <xdr:colOff>276225</xdr:colOff>
          <xdr:row>50</xdr:row>
          <xdr:rowOff>200025</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2</xdr:row>
          <xdr:rowOff>0</xdr:rowOff>
        </xdr:from>
        <xdr:to>
          <xdr:col>4</xdr:col>
          <xdr:colOff>628650</xdr:colOff>
          <xdr:row>3</xdr:row>
          <xdr:rowOff>19050</xdr:rowOff>
        </xdr:to>
        <xdr:sp macro="" textlink="">
          <xdr:nvSpPr>
            <xdr:cNvPr id="15693" name="Drop Down 1357" hidden="1">
              <a:extLst>
                <a:ext uri="{63B3BB69-23CF-44E3-9099-C40C66FF867C}">
                  <a14:compatExt spid="_x0000_s15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0</xdr:rowOff>
        </xdr:from>
        <xdr:to>
          <xdr:col>2</xdr:col>
          <xdr:colOff>209550</xdr:colOff>
          <xdr:row>17</xdr:row>
          <xdr:rowOff>19050</xdr:rowOff>
        </xdr:to>
        <xdr:sp macro="" textlink="">
          <xdr:nvSpPr>
            <xdr:cNvPr id="15694" name="Check Box 1358" hidden="1">
              <a:extLst>
                <a:ext uri="{63B3BB69-23CF-44E3-9099-C40C66FF867C}">
                  <a14:compatExt spid="_x0000_s15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123825</xdr:colOff>
      <xdr:row>4</xdr:row>
      <xdr:rowOff>685800</xdr:rowOff>
    </xdr:to>
    <xdr:sp macro="" textlink="">
      <xdr:nvSpPr>
        <xdr:cNvPr id="4" name="TextBox 3"/>
        <xdr:cNvSpPr txBox="1"/>
      </xdr:nvSpPr>
      <xdr:spPr>
        <a:xfrm>
          <a:off x="0" y="942975"/>
          <a:ext cx="69056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HelveticaNeueLT Pro 45 Lt" pitchFamily="34" charset="0"/>
              <a:ea typeface="+mn-ea"/>
              <a:cs typeface="+mn-cs"/>
            </a:rPr>
            <a:t>This form</a:t>
          </a:r>
          <a:r>
            <a:rPr lang="en-US" sz="1100" baseline="0">
              <a:solidFill>
                <a:schemeClr val="dk1"/>
              </a:solidFill>
              <a:effectLst/>
              <a:latin typeface="HelveticaNeueLT Pro 45 Lt" pitchFamily="34" charset="0"/>
              <a:ea typeface="+mn-ea"/>
              <a:cs typeface="+mn-cs"/>
            </a:rPr>
            <a:t> </a:t>
          </a:r>
          <a:r>
            <a:rPr lang="en-US" sz="1100">
              <a:solidFill>
                <a:schemeClr val="dk1"/>
              </a:solidFill>
              <a:effectLst/>
              <a:latin typeface="HelveticaNeueLT Pro 45 Lt" pitchFamily="34" charset="0"/>
              <a:ea typeface="+mn-ea"/>
              <a:cs typeface="+mn-cs"/>
            </a:rPr>
            <a:t>is to certify the income received by the above named individual for purposes of</a:t>
          </a:r>
          <a:r>
            <a:rPr lang="en-US" sz="1100" baseline="0">
              <a:solidFill>
                <a:schemeClr val="dk1"/>
              </a:solidFill>
              <a:effectLst/>
              <a:latin typeface="HelveticaNeueLT Pro 45 Lt" pitchFamily="34" charset="0"/>
              <a:ea typeface="+mn-ea"/>
              <a:cs typeface="+mn-cs"/>
            </a:rPr>
            <a:t> receiving financial assistance via the  </a:t>
          </a:r>
          <a:r>
            <a:rPr lang="en-US" sz="1100">
              <a:solidFill>
                <a:schemeClr val="dk1"/>
              </a:solidFill>
              <a:effectLst/>
              <a:latin typeface="HelveticaNeueLT Pro 45 Lt" pitchFamily="34" charset="0"/>
              <a:ea typeface="+mn-ea"/>
              <a:cs typeface="+mn-cs"/>
            </a:rPr>
            <a:t>Direct Client Assistance</a:t>
          </a:r>
          <a:r>
            <a:rPr lang="en-US" sz="1100" baseline="0">
              <a:solidFill>
                <a:schemeClr val="dk1"/>
              </a:solidFill>
              <a:effectLst/>
              <a:latin typeface="HelveticaNeueLT Pro 45 Lt" pitchFamily="34" charset="0"/>
              <a:ea typeface="+mn-ea"/>
              <a:cs typeface="+mn-cs"/>
            </a:rPr>
            <a:t> program</a:t>
          </a:r>
          <a:r>
            <a:rPr lang="en-US" sz="1100">
              <a:solidFill>
                <a:schemeClr val="dk1"/>
              </a:solidFill>
              <a:effectLst/>
              <a:latin typeface="HelveticaNeueLT Pro 45 Lt" pitchFamily="34" charset="0"/>
              <a:ea typeface="+mn-ea"/>
              <a:cs typeface="+mn-cs"/>
            </a:rPr>
            <a:t>. Please complete the appropriate section below that includes an authorization to release information. </a:t>
          </a:r>
          <a:endParaRPr lang="en-US">
            <a:effectLst/>
            <a:latin typeface="HelveticaNeueLT Pro 45 Lt" pitchFamily="34" charset="0"/>
          </a:endParaRPr>
        </a:p>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346575" y="684741"/>
          <a:ext cx="1085850"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xdr:cNvSpPr/>
      </xdr:nvSpPr>
      <xdr:spPr bwMode="auto">
        <a:xfrm>
          <a:off x="8199966"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25</xdr:row>
      <xdr:rowOff>47624</xdr:rowOff>
    </xdr:from>
    <xdr:to>
      <xdr:col>8</xdr:col>
      <xdr:colOff>552450</xdr:colOff>
      <xdr:row>39</xdr:row>
      <xdr:rowOff>104775</xdr:rowOff>
    </xdr:to>
    <xdr:sp macro="" textlink="">
      <xdr:nvSpPr>
        <xdr:cNvPr id="2" name="TextBox 1"/>
        <xdr:cNvSpPr txBox="1"/>
      </xdr:nvSpPr>
      <xdr:spPr>
        <a:xfrm>
          <a:off x="19050" y="4200524"/>
          <a:ext cx="6191250" cy="2000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endParaRPr lang="en-US" sz="1050" b="0">
            <a:solidFill>
              <a:schemeClr val="dk1"/>
            </a:solidFill>
            <a:effectLst/>
            <a:latin typeface="+mn-lt"/>
            <a:ea typeface="+mn-ea"/>
            <a:cs typeface="+mn-cs"/>
          </a:endParaRPr>
        </a:p>
        <a:p>
          <a:r>
            <a:rPr lang="en-US" sz="1050" b="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To the best of my knowledge, I certify the above listed information is accurate and true, and acknowledge providing false information will be subject to criminal, civil and administrative penalties and sanctions. </a:t>
          </a: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5"/>
  <sheetViews>
    <sheetView showGridLines="0" tabSelected="1" view="pageLayout" zoomScaleNormal="100" workbookViewId="0">
      <selection activeCell="H19" sqref="H19"/>
    </sheetView>
  </sheetViews>
  <sheetFormatPr defaultColWidth="9.28515625" defaultRowHeight="14.25" x14ac:dyDescent="0.2"/>
  <cols>
    <col min="1" max="1" width="8.42578125" style="45" customWidth="1"/>
    <col min="2" max="2" width="10.28515625" style="45" customWidth="1"/>
    <col min="3" max="5" width="9.28515625" style="45"/>
    <col min="6" max="6" width="6.7109375" style="45" customWidth="1"/>
    <col min="7" max="7" width="9.28515625" style="45"/>
    <col min="8" max="8" width="7.140625" style="45" customWidth="1"/>
    <col min="9" max="9" width="13.140625" style="45" customWidth="1"/>
    <col min="10" max="10" width="12.28515625" style="45" customWidth="1"/>
    <col min="11" max="16384" width="9.28515625" style="45"/>
  </cols>
  <sheetData>
    <row r="1" spans="1:11" ht="15" x14ac:dyDescent="0.2">
      <c r="A1" s="347"/>
      <c r="B1" s="347"/>
      <c r="C1" s="347"/>
      <c r="D1" s="347"/>
      <c r="E1" s="348"/>
      <c r="F1" s="348"/>
      <c r="G1" s="349"/>
      <c r="H1" s="350"/>
      <c r="I1" s="349"/>
      <c r="J1" s="350"/>
      <c r="K1" s="93"/>
    </row>
    <row r="2" spans="1:11" ht="43.5" customHeight="1" x14ac:dyDescent="0.2">
      <c r="A2" s="94"/>
      <c r="B2" s="351"/>
      <c r="C2" s="351"/>
      <c r="D2" s="351"/>
      <c r="E2" s="351"/>
      <c r="F2" s="351"/>
      <c r="G2" s="351"/>
      <c r="H2" s="351"/>
      <c r="I2" s="225" t="str">
        <f>IF('Check Request'!$B$6=0,"",'Check Request'!$B$6)</f>
        <v/>
      </c>
      <c r="J2" s="225" t="str">
        <f>IF('Check Request'!$D$6=0,"",'Check Request'!$D$6)</f>
        <v/>
      </c>
      <c r="K2" s="131" t="str">
        <f>IF('Check Request'!$H$6=0,"",'Check Request'!$H$6)</f>
        <v/>
      </c>
    </row>
    <row r="3" spans="1:11" s="96" customFormat="1" ht="25.5" customHeight="1" x14ac:dyDescent="0.25">
      <c r="A3" s="346" t="s">
        <v>291</v>
      </c>
      <c r="B3" s="346"/>
      <c r="C3" s="346"/>
      <c r="D3" s="346"/>
      <c r="E3" s="346"/>
      <c r="F3" s="346"/>
      <c r="G3" s="346"/>
      <c r="H3" s="346"/>
      <c r="I3" s="346"/>
      <c r="J3" s="346"/>
      <c r="K3" s="346"/>
    </row>
    <row r="4" spans="1:11" s="98" customFormat="1" ht="18" customHeight="1" x14ac:dyDescent="0.25">
      <c r="A4" s="97"/>
      <c r="B4" s="97"/>
      <c r="C4" s="97"/>
      <c r="D4" s="97"/>
      <c r="E4" s="97"/>
      <c r="F4" s="103" t="s">
        <v>124</v>
      </c>
      <c r="G4" s="97"/>
      <c r="H4" s="97"/>
      <c r="I4" s="97"/>
      <c r="J4" s="97"/>
      <c r="K4" s="97"/>
    </row>
    <row r="5" spans="1:11" s="104" customFormat="1" ht="41.25" customHeight="1" x14ac:dyDescent="0.25">
      <c r="A5" s="345"/>
      <c r="B5" s="345"/>
      <c r="C5" s="345"/>
      <c r="D5" s="345"/>
      <c r="E5" s="345"/>
      <c r="F5" s="345"/>
      <c r="G5" s="345"/>
      <c r="H5" s="345"/>
      <c r="I5" s="345"/>
      <c r="J5" s="345"/>
      <c r="K5" s="345"/>
    </row>
    <row r="6" spans="1:11" ht="17.25" customHeight="1" x14ac:dyDescent="0.2">
      <c r="A6" s="159" t="s">
        <v>109</v>
      </c>
      <c r="B6" s="42"/>
      <c r="C6" s="42"/>
      <c r="D6" s="42"/>
      <c r="E6" s="42"/>
      <c r="F6" s="42"/>
      <c r="G6" s="42"/>
      <c r="H6" s="42"/>
      <c r="I6" s="42"/>
      <c r="J6" s="42"/>
      <c r="K6" s="42"/>
    </row>
    <row r="7" spans="1:11" ht="17.25" customHeight="1" x14ac:dyDescent="0.2">
      <c r="A7" s="159" t="s">
        <v>125</v>
      </c>
      <c r="B7" s="42"/>
      <c r="C7" s="42"/>
      <c r="D7" s="42"/>
      <c r="E7" s="42"/>
      <c r="F7" s="42"/>
      <c r="G7" s="42"/>
      <c r="H7" s="42"/>
      <c r="I7" s="42"/>
      <c r="J7" s="42"/>
    </row>
    <row r="8" spans="1:11" ht="17.25" customHeight="1" x14ac:dyDescent="0.2">
      <c r="A8" s="159" t="s">
        <v>186</v>
      </c>
      <c r="B8" s="42"/>
      <c r="C8" s="42"/>
      <c r="D8" s="42"/>
      <c r="E8" s="42"/>
      <c r="F8" s="42"/>
      <c r="G8" s="42"/>
      <c r="H8" s="42"/>
      <c r="I8" s="42"/>
      <c r="J8" s="42"/>
    </row>
    <row r="9" spans="1:11" ht="17.25" customHeight="1" x14ac:dyDescent="0.2">
      <c r="A9" s="42"/>
      <c r="B9" s="90" t="s">
        <v>98</v>
      </c>
      <c r="C9" s="42"/>
      <c r="D9" s="42"/>
      <c r="E9" s="42"/>
      <c r="F9" s="42"/>
      <c r="G9" s="42"/>
      <c r="H9" s="42"/>
      <c r="I9" s="42"/>
      <c r="J9" s="42"/>
      <c r="K9" s="42"/>
    </row>
    <row r="10" spans="1:11" ht="17.25" customHeight="1" x14ac:dyDescent="0.2">
      <c r="A10" s="42"/>
      <c r="B10" s="159" t="s">
        <v>113</v>
      </c>
      <c r="C10" s="42"/>
      <c r="D10" s="42"/>
      <c r="E10" s="42"/>
      <c r="F10" s="42"/>
      <c r="G10" s="42"/>
      <c r="H10" s="42"/>
      <c r="I10" s="42"/>
      <c r="J10" s="42"/>
      <c r="K10" s="42"/>
    </row>
    <row r="11" spans="1:11" ht="17.25" customHeight="1" x14ac:dyDescent="0.2">
      <c r="A11" s="42"/>
      <c r="B11" s="159" t="s">
        <v>114</v>
      </c>
      <c r="C11" s="42"/>
      <c r="D11" s="42"/>
      <c r="E11" s="42"/>
      <c r="F11" s="42"/>
      <c r="G11" s="42"/>
      <c r="H11" s="42"/>
      <c r="I11" s="42"/>
      <c r="J11" s="42"/>
      <c r="K11" s="42"/>
    </row>
    <row r="12" spans="1:11" ht="17.25" customHeight="1" x14ac:dyDescent="0.2">
      <c r="A12" s="42"/>
      <c r="B12" s="159" t="s">
        <v>189</v>
      </c>
      <c r="C12" s="42"/>
      <c r="D12" s="42"/>
      <c r="E12" s="42"/>
      <c r="F12" s="42"/>
      <c r="G12" s="42"/>
      <c r="H12" s="42"/>
      <c r="I12" s="42"/>
      <c r="J12" s="42"/>
      <c r="K12" s="42"/>
    </row>
    <row r="13" spans="1:11" ht="17.25" customHeight="1" x14ac:dyDescent="0.2">
      <c r="A13" s="42"/>
      <c r="B13" s="159" t="s">
        <v>121</v>
      </c>
      <c r="C13" s="42"/>
      <c r="D13" s="42"/>
      <c r="E13" s="42"/>
      <c r="F13" s="42"/>
      <c r="G13" s="42"/>
      <c r="H13" s="42"/>
      <c r="I13" s="42"/>
      <c r="J13" s="42"/>
      <c r="K13" s="42"/>
    </row>
    <row r="14" spans="1:11" ht="17.25" customHeight="1" x14ac:dyDescent="0.2">
      <c r="A14" s="159" t="s">
        <v>115</v>
      </c>
      <c r="B14" s="42"/>
      <c r="C14" s="42"/>
      <c r="D14" s="42"/>
      <c r="E14" s="42"/>
      <c r="F14" s="42"/>
      <c r="G14" s="42"/>
      <c r="H14" s="42"/>
      <c r="I14" s="42"/>
      <c r="J14" s="42"/>
      <c r="K14" s="42"/>
    </row>
    <row r="15" spans="1:11" ht="17.25" customHeight="1" x14ac:dyDescent="0.2">
      <c r="A15" s="159" t="s">
        <v>110</v>
      </c>
      <c r="B15" s="42"/>
      <c r="C15" s="42"/>
      <c r="D15" s="42"/>
      <c r="E15" s="42"/>
      <c r="F15" s="42"/>
      <c r="G15" s="42"/>
      <c r="H15" s="42"/>
      <c r="I15" s="42"/>
      <c r="J15" s="42"/>
      <c r="K15" s="42"/>
    </row>
    <row r="16" spans="1:11" ht="17.25" customHeight="1" x14ac:dyDescent="0.2">
      <c r="A16" s="159" t="s">
        <v>246</v>
      </c>
      <c r="B16" s="42"/>
      <c r="C16" s="42"/>
      <c r="D16" s="42"/>
      <c r="E16" s="42"/>
      <c r="F16" s="42"/>
      <c r="G16" s="42"/>
      <c r="H16" s="42"/>
      <c r="I16" s="42"/>
      <c r="J16" s="42"/>
      <c r="K16" s="42"/>
    </row>
    <row r="17" spans="1:11" ht="17.25" customHeight="1" x14ac:dyDescent="0.2">
      <c r="A17" s="159" t="s">
        <v>112</v>
      </c>
      <c r="B17" s="42"/>
      <c r="C17" s="42"/>
      <c r="D17" s="42"/>
      <c r="E17" s="42"/>
      <c r="F17" s="42"/>
      <c r="G17" s="42"/>
      <c r="H17" s="42"/>
      <c r="I17" s="42"/>
      <c r="J17" s="42"/>
      <c r="K17" s="42"/>
    </row>
    <row r="18" spans="1:11" ht="17.25" customHeight="1" x14ac:dyDescent="0.2">
      <c r="A18" s="42"/>
      <c r="B18" s="159" t="s">
        <v>245</v>
      </c>
      <c r="C18" s="42"/>
      <c r="D18" s="42"/>
      <c r="E18" s="42"/>
      <c r="F18" s="42"/>
      <c r="G18" s="42"/>
      <c r="H18" s="42"/>
      <c r="I18" s="42"/>
      <c r="J18" s="42"/>
      <c r="K18" s="42"/>
    </row>
    <row r="19" spans="1:11" ht="17.25" customHeight="1" x14ac:dyDescent="0.2">
      <c r="A19" s="159" t="s">
        <v>247</v>
      </c>
      <c r="B19" s="159"/>
      <c r="C19" s="42"/>
      <c r="D19" s="42"/>
      <c r="E19" s="42"/>
      <c r="F19" s="42"/>
      <c r="G19" s="42"/>
      <c r="H19" s="42"/>
      <c r="I19" s="42"/>
      <c r="J19" s="42"/>
      <c r="K19" s="42"/>
    </row>
    <row r="20" spans="1:11" ht="15.75" customHeight="1" x14ac:dyDescent="0.2">
      <c r="A20" s="159" t="s">
        <v>248</v>
      </c>
      <c r="B20" s="159"/>
      <c r="C20" s="159"/>
      <c r="D20" s="159"/>
      <c r="E20" s="159"/>
      <c r="F20" s="159"/>
      <c r="G20" s="159"/>
      <c r="H20" s="159"/>
      <c r="I20" s="159"/>
      <c r="J20" s="159"/>
      <c r="K20" s="159"/>
    </row>
    <row r="21" spans="1:11" ht="17.25" customHeight="1" x14ac:dyDescent="0.2">
      <c r="A21" s="159" t="s">
        <v>111</v>
      </c>
      <c r="B21" s="159"/>
      <c r="C21" s="159"/>
      <c r="D21" s="159"/>
      <c r="E21" s="159"/>
      <c r="F21" s="159"/>
      <c r="G21" s="159"/>
      <c r="H21" s="159"/>
      <c r="I21" s="159"/>
      <c r="J21" s="159"/>
      <c r="K21" s="159"/>
    </row>
    <row r="22" spans="1:11" ht="17.25" customHeight="1" x14ac:dyDescent="0.2">
      <c r="A22" s="159" t="s">
        <v>249</v>
      </c>
      <c r="B22" s="159"/>
      <c r="C22" s="159"/>
      <c r="D22" s="159"/>
      <c r="E22" s="159"/>
      <c r="F22" s="159"/>
      <c r="G22" s="159"/>
      <c r="H22" s="159"/>
      <c r="I22" s="159"/>
      <c r="J22" s="159"/>
      <c r="K22" s="159"/>
    </row>
    <row r="23" spans="1:11" ht="17.25" customHeight="1" x14ac:dyDescent="0.2">
      <c r="A23" s="159" t="s">
        <v>122</v>
      </c>
      <c r="B23" s="159"/>
      <c r="C23" s="159"/>
      <c r="D23" s="159"/>
      <c r="E23" s="159"/>
      <c r="F23" s="159"/>
      <c r="G23" s="159"/>
      <c r="H23" s="159"/>
      <c r="I23" s="159"/>
      <c r="J23" s="159"/>
      <c r="K23" s="159"/>
    </row>
    <row r="24" spans="1:11" ht="17.25" customHeight="1" x14ac:dyDescent="0.2">
      <c r="A24" s="159" t="s">
        <v>213</v>
      </c>
      <c r="B24" s="159"/>
      <c r="C24" s="159"/>
      <c r="D24" s="29"/>
      <c r="E24" s="159"/>
      <c r="F24" s="159"/>
      <c r="G24" s="159"/>
      <c r="H24" s="159"/>
      <c r="I24" s="159"/>
      <c r="J24" s="159"/>
      <c r="K24" s="159"/>
    </row>
    <row r="25" spans="1:11" ht="17.25" customHeight="1" x14ac:dyDescent="0.2">
      <c r="A25" s="159" t="s">
        <v>116</v>
      </c>
      <c r="B25" s="159"/>
      <c r="C25" s="159"/>
      <c r="D25" s="159"/>
      <c r="E25" s="159"/>
      <c r="F25" s="159"/>
      <c r="G25" s="159"/>
      <c r="H25" s="159"/>
      <c r="I25" s="159"/>
      <c r="J25" s="159"/>
      <c r="K25" s="159"/>
    </row>
    <row r="26" spans="1:11" ht="15.75" customHeight="1" x14ac:dyDescent="0.2"/>
    <row r="27" spans="1:11" ht="7.5" customHeight="1" x14ac:dyDescent="0.2">
      <c r="A27" s="99"/>
      <c r="B27" s="99"/>
      <c r="C27" s="99"/>
      <c r="D27" s="99"/>
      <c r="E27" s="99"/>
      <c r="F27" s="99"/>
      <c r="G27" s="99"/>
      <c r="H27" s="99"/>
      <c r="I27" s="99"/>
      <c r="J27" s="99"/>
      <c r="K27" s="99"/>
    </row>
    <row r="28" spans="1:11" x14ac:dyDescent="0.2">
      <c r="A28" s="45" t="s">
        <v>123</v>
      </c>
    </row>
    <row r="29" spans="1:11" x14ac:dyDescent="0.2">
      <c r="B29" s="45" t="s">
        <v>117</v>
      </c>
    </row>
    <row r="30" spans="1:11" x14ac:dyDescent="0.2">
      <c r="B30" s="45" t="s">
        <v>168</v>
      </c>
    </row>
    <row r="32" spans="1:11" ht="15" customHeight="1" x14ac:dyDescent="0.2">
      <c r="A32" s="46" t="s">
        <v>190</v>
      </c>
      <c r="B32" s="100"/>
      <c r="C32" s="46"/>
      <c r="D32" s="46"/>
      <c r="E32" s="46"/>
      <c r="F32" s="46"/>
      <c r="G32" s="46"/>
      <c r="H32" s="46"/>
      <c r="I32" s="46"/>
      <c r="J32" s="46"/>
      <c r="K32" s="46"/>
    </row>
    <row r="33" spans="1:11" ht="0.75" customHeight="1" x14ac:dyDescent="0.2">
      <c r="A33" s="58"/>
      <c r="B33" s="154"/>
      <c r="C33" s="58"/>
      <c r="D33" s="58"/>
      <c r="E33" s="58"/>
      <c r="F33" s="58"/>
      <c r="G33" s="58"/>
      <c r="H33" s="58"/>
      <c r="I33" s="58"/>
      <c r="J33" s="58"/>
      <c r="K33" s="58"/>
    </row>
    <row r="34" spans="1:11" ht="62.25" customHeight="1" x14ac:dyDescent="0.2">
      <c r="A34" s="344" t="s">
        <v>199</v>
      </c>
      <c r="B34" s="344"/>
      <c r="C34" s="344"/>
      <c r="D34" s="344"/>
      <c r="E34" s="344"/>
      <c r="F34" s="344"/>
      <c r="G34" s="344"/>
      <c r="H34" s="344"/>
      <c r="I34" s="344"/>
      <c r="J34" s="344"/>
      <c r="K34" s="344"/>
    </row>
    <row r="35" spans="1:11" ht="36.75" customHeight="1" x14ac:dyDescent="0.2">
      <c r="A35" s="344" t="s">
        <v>200</v>
      </c>
      <c r="B35" s="344"/>
      <c r="C35" s="344"/>
      <c r="D35" s="344"/>
      <c r="E35" s="344"/>
      <c r="F35" s="344"/>
      <c r="G35" s="344"/>
      <c r="H35" s="344"/>
      <c r="I35" s="344"/>
      <c r="J35" s="344"/>
      <c r="K35" s="344"/>
    </row>
  </sheetData>
  <sheetProtection password="AA36" sheet="1" objects="1" scenarios="1" selectLockedCells="1"/>
  <mergeCells count="9">
    <mergeCell ref="A35:K35"/>
    <mergeCell ref="A34:K34"/>
    <mergeCell ref="A5:K5"/>
    <mergeCell ref="A3:K3"/>
    <mergeCell ref="A1:F1"/>
    <mergeCell ref="G1:H1"/>
    <mergeCell ref="I1:J1"/>
    <mergeCell ref="B2:C2"/>
    <mergeCell ref="D2:H2"/>
  </mergeCells>
  <conditionalFormatting sqref="G1:K1">
    <cfRule type="cellIs" dxfId="11" priority="1" operator="equal">
      <formula>0</formula>
    </cfRule>
  </conditionalFormatting>
  <printOptions horizontalCentered="1"/>
  <pageMargins left="0" right="0" top="0" bottom="0" header="0" footer="0"/>
  <pageSetup scale="90" orientation="portrait" r:id="rId1"/>
  <headerFooter>
    <oddHeader>&amp;L&amp;G&amp;R&amp;G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81"/>
  <sheetViews>
    <sheetView showGridLines="0" view="pageLayout" zoomScaleNormal="100" workbookViewId="0">
      <selection activeCell="N10" sqref="N10"/>
    </sheetView>
  </sheetViews>
  <sheetFormatPr defaultColWidth="9.28515625" defaultRowHeight="14.25" x14ac:dyDescent="0.2"/>
  <cols>
    <col min="1" max="1" width="12.140625" style="60" customWidth="1"/>
    <col min="2" max="8" width="9.28515625" style="60"/>
    <col min="9" max="9" width="16.28515625" style="60" customWidth="1"/>
    <col min="10" max="10" width="4.140625" style="60" customWidth="1"/>
    <col min="11" max="11" width="1.7109375" style="60" customWidth="1"/>
    <col min="12" max="12" width="4.140625" style="60" bestFit="1" customWidth="1"/>
    <col min="13" max="13" width="3.85546875" style="60" bestFit="1" customWidth="1"/>
    <col min="14" max="16384" width="9.28515625" style="60"/>
  </cols>
  <sheetData>
    <row r="1" spans="1:13" ht="18" customHeight="1" x14ac:dyDescent="0.2">
      <c r="B1" s="248" t="s">
        <v>25</v>
      </c>
      <c r="C1" s="257" t="str">
        <f>IF('Check Request'!$B$6=0,"",'Check Request'!$B$6)</f>
        <v/>
      </c>
      <c r="D1" s="256" t="str">
        <f>IF('Check Request'!$D$6=0,"",('Check Request'!$D$6))</f>
        <v/>
      </c>
      <c r="E1" s="625"/>
      <c r="F1" s="626"/>
      <c r="G1" s="249"/>
    </row>
    <row r="2" spans="1:13" ht="20.25" customHeight="1" x14ac:dyDescent="0.2">
      <c r="B2" s="248" t="s">
        <v>252</v>
      </c>
      <c r="C2" s="627" t="str">
        <f>IF('Check Request'!$H$6=0,"",'Check Request'!$H$6)</f>
        <v/>
      </c>
      <c r="D2" s="628"/>
      <c r="E2" s="628"/>
      <c r="F2" s="628"/>
      <c r="G2" s="628"/>
    </row>
    <row r="3" spans="1:13" ht="20.25" customHeight="1" x14ac:dyDescent="0.2">
      <c r="B3" s="248" t="s">
        <v>49</v>
      </c>
      <c r="C3" s="629" t="str">
        <f>IF('Check Request'!$B$56=0,"",'Check Request'!$B$56)</f>
        <v/>
      </c>
      <c r="D3" s="629"/>
      <c r="E3" s="629"/>
      <c r="F3" s="629"/>
      <c r="G3" s="629"/>
    </row>
    <row r="4" spans="1:13" ht="10.5" customHeight="1" x14ac:dyDescent="0.2">
      <c r="J4" s="250" t="s">
        <v>253</v>
      </c>
      <c r="K4" s="250"/>
      <c r="L4" s="250" t="s">
        <v>254</v>
      </c>
    </row>
    <row r="5" spans="1:13" ht="15.75" customHeight="1" x14ac:dyDescent="0.2">
      <c r="A5" s="251">
        <v>1</v>
      </c>
      <c r="B5" s="60" t="s">
        <v>255</v>
      </c>
      <c r="C5" s="236"/>
      <c r="D5" s="236"/>
      <c r="E5" s="236"/>
      <c r="F5" s="236"/>
      <c r="G5" s="236"/>
      <c r="J5" s="252"/>
      <c r="K5" s="161"/>
      <c r="L5" s="252"/>
      <c r="M5" s="251">
        <v>1</v>
      </c>
    </row>
    <row r="6" spans="1:13" ht="5.25" customHeight="1" x14ac:dyDescent="0.2">
      <c r="A6" s="253"/>
      <c r="J6" s="161"/>
      <c r="K6" s="161"/>
      <c r="L6" s="161"/>
      <c r="M6" s="253"/>
    </row>
    <row r="7" spans="1:13" ht="18" customHeight="1" x14ac:dyDescent="0.2">
      <c r="A7" s="251">
        <v>2</v>
      </c>
      <c r="B7" s="60" t="s">
        <v>256</v>
      </c>
      <c r="J7" s="252"/>
      <c r="K7" s="161"/>
      <c r="L7" s="252"/>
      <c r="M7" s="253">
        <v>2</v>
      </c>
    </row>
    <row r="8" spans="1:13" ht="5.25" customHeight="1" x14ac:dyDescent="0.2">
      <c r="A8" s="253"/>
      <c r="J8" s="161"/>
      <c r="K8" s="161"/>
      <c r="L8" s="161"/>
      <c r="M8" s="253"/>
    </row>
    <row r="9" spans="1:13" ht="18" customHeight="1" x14ac:dyDescent="0.2">
      <c r="A9" s="251">
        <v>3</v>
      </c>
      <c r="B9" s="60" t="s">
        <v>257</v>
      </c>
      <c r="J9" s="252"/>
      <c r="K9" s="161"/>
      <c r="L9" s="252"/>
      <c r="M9" s="253">
        <v>3</v>
      </c>
    </row>
    <row r="10" spans="1:13" ht="5.25" customHeight="1" x14ac:dyDescent="0.2">
      <c r="A10" s="253"/>
      <c r="J10" s="161"/>
      <c r="K10" s="161"/>
      <c r="L10" s="161"/>
      <c r="M10" s="253"/>
    </row>
    <row r="11" spans="1:13" ht="18" customHeight="1" x14ac:dyDescent="0.2">
      <c r="A11" s="251">
        <v>4</v>
      </c>
      <c r="B11" s="60" t="s">
        <v>258</v>
      </c>
      <c r="J11" s="252"/>
      <c r="K11" s="161"/>
      <c r="L11" s="252"/>
      <c r="M11" s="253">
        <v>4</v>
      </c>
    </row>
    <row r="12" spans="1:13" ht="5.25" customHeight="1" x14ac:dyDescent="0.2">
      <c r="A12" s="253"/>
      <c r="J12" s="161"/>
      <c r="K12" s="161"/>
      <c r="L12" s="161"/>
      <c r="M12" s="253"/>
    </row>
    <row r="13" spans="1:13" ht="18" customHeight="1" x14ac:dyDescent="0.2">
      <c r="A13" s="251">
        <v>5</v>
      </c>
      <c r="B13" s="60" t="s">
        <v>259</v>
      </c>
      <c r="J13" s="252"/>
      <c r="K13" s="161"/>
      <c r="L13" s="252"/>
      <c r="M13" s="251">
        <v>5</v>
      </c>
    </row>
    <row r="14" spans="1:13" ht="5.25" customHeight="1" x14ac:dyDescent="0.2">
      <c r="A14" s="253"/>
      <c r="J14" s="161"/>
      <c r="K14" s="161"/>
      <c r="L14" s="161"/>
      <c r="M14" s="253"/>
    </row>
    <row r="15" spans="1:13" ht="18" customHeight="1" x14ac:dyDescent="0.2">
      <c r="A15" s="251">
        <v>6</v>
      </c>
      <c r="B15" s="60" t="s">
        <v>260</v>
      </c>
      <c r="J15" s="252"/>
      <c r="K15" s="161"/>
      <c r="L15" s="252"/>
      <c r="M15" s="251">
        <v>6</v>
      </c>
    </row>
    <row r="16" spans="1:13" ht="5.25" customHeight="1" x14ac:dyDescent="0.2">
      <c r="A16" s="253"/>
      <c r="J16" s="161"/>
      <c r="K16" s="161"/>
      <c r="L16" s="161"/>
      <c r="M16" s="253"/>
    </row>
    <row r="17" spans="1:13" ht="18" customHeight="1" x14ac:dyDescent="0.2">
      <c r="A17" s="251">
        <v>7</v>
      </c>
      <c r="B17" s="60" t="s">
        <v>261</v>
      </c>
      <c r="J17" s="252"/>
      <c r="K17" s="161"/>
      <c r="L17" s="252"/>
      <c r="M17" s="251">
        <v>7</v>
      </c>
    </row>
    <row r="18" spans="1:13" ht="18" customHeight="1" x14ac:dyDescent="0.2">
      <c r="A18" s="253"/>
      <c r="B18" s="60" t="s">
        <v>262</v>
      </c>
      <c r="C18" s="236"/>
      <c r="D18" s="236"/>
      <c r="E18" s="236"/>
      <c r="F18" s="236"/>
      <c r="G18" s="236"/>
      <c r="J18" s="162"/>
      <c r="K18" s="162"/>
      <c r="L18" s="162"/>
      <c r="M18" s="253"/>
    </row>
    <row r="19" spans="1:13" ht="5.25" customHeight="1" x14ac:dyDescent="0.2">
      <c r="A19" s="253"/>
      <c r="J19" s="161"/>
      <c r="K19" s="161"/>
      <c r="L19" s="161"/>
      <c r="M19" s="253"/>
    </row>
    <row r="20" spans="1:13" ht="18" customHeight="1" x14ac:dyDescent="0.2">
      <c r="A20" s="251">
        <v>8</v>
      </c>
      <c r="B20" s="60" t="s">
        <v>263</v>
      </c>
      <c r="J20" s="252"/>
      <c r="K20" s="161"/>
      <c r="L20" s="252"/>
      <c r="M20" s="251">
        <v>8</v>
      </c>
    </row>
    <row r="21" spans="1:13" ht="5.25" customHeight="1" x14ac:dyDescent="0.2">
      <c r="A21" s="253"/>
      <c r="J21" s="161"/>
      <c r="K21" s="161"/>
      <c r="L21" s="161"/>
      <c r="M21" s="253"/>
    </row>
    <row r="22" spans="1:13" ht="18" customHeight="1" x14ac:dyDescent="0.2">
      <c r="A22" s="251">
        <v>9</v>
      </c>
      <c r="B22" s="60" t="s">
        <v>264</v>
      </c>
      <c r="J22" s="252"/>
      <c r="K22" s="161"/>
      <c r="L22" s="252"/>
      <c r="M22" s="251">
        <v>9</v>
      </c>
    </row>
    <row r="23" spans="1:13" ht="5.25" customHeight="1" x14ac:dyDescent="0.2">
      <c r="A23" s="253"/>
      <c r="J23" s="161"/>
      <c r="K23" s="161"/>
      <c r="L23" s="161"/>
      <c r="M23" s="253"/>
    </row>
    <row r="24" spans="1:13" ht="18" customHeight="1" x14ac:dyDescent="0.2">
      <c r="A24" s="251">
        <v>10</v>
      </c>
      <c r="B24" s="60" t="s">
        <v>265</v>
      </c>
      <c r="J24" s="252"/>
      <c r="K24" s="161"/>
      <c r="L24" s="252"/>
      <c r="M24" s="251">
        <v>10</v>
      </c>
    </row>
    <row r="25" spans="1:13" ht="5.25" customHeight="1" x14ac:dyDescent="0.2">
      <c r="A25" s="253"/>
      <c r="J25" s="161"/>
      <c r="K25" s="161"/>
      <c r="L25" s="161"/>
      <c r="M25" s="253"/>
    </row>
    <row r="26" spans="1:13" ht="18" customHeight="1" x14ac:dyDescent="0.2">
      <c r="A26" s="251">
        <v>11</v>
      </c>
      <c r="B26" s="60" t="s">
        <v>266</v>
      </c>
      <c r="C26" s="236"/>
      <c r="D26" s="236"/>
      <c r="E26" s="236"/>
      <c r="F26" s="236"/>
      <c r="G26" s="236"/>
      <c r="J26" s="252"/>
      <c r="K26" s="161"/>
      <c r="L26" s="252"/>
      <c r="M26" s="251">
        <v>11</v>
      </c>
    </row>
    <row r="27" spans="1:13" ht="5.25" customHeight="1" x14ac:dyDescent="0.2">
      <c r="A27" s="253"/>
      <c r="J27" s="161"/>
      <c r="K27" s="161"/>
      <c r="L27" s="161"/>
      <c r="M27" s="253"/>
    </row>
    <row r="28" spans="1:13" ht="18" customHeight="1" x14ac:dyDescent="0.2">
      <c r="A28" s="251">
        <v>12</v>
      </c>
      <c r="B28" s="60" t="s">
        <v>267</v>
      </c>
      <c r="C28" s="236"/>
      <c r="D28" s="236"/>
      <c r="E28" s="236"/>
      <c r="F28" s="236"/>
      <c r="G28" s="236"/>
      <c r="J28" s="252"/>
      <c r="K28" s="161"/>
      <c r="L28" s="252"/>
      <c r="M28" s="251">
        <v>12</v>
      </c>
    </row>
    <row r="29" spans="1:13" ht="18" customHeight="1" x14ac:dyDescent="0.2">
      <c r="A29" s="253"/>
      <c r="B29" s="60" t="s">
        <v>268</v>
      </c>
      <c r="C29" s="236"/>
      <c r="D29" s="236"/>
      <c r="E29" s="236"/>
      <c r="F29" s="236"/>
      <c r="G29" s="236"/>
      <c r="J29" s="252"/>
      <c r="K29" s="161"/>
      <c r="L29" s="252"/>
      <c r="M29" s="253"/>
    </row>
    <row r="30" spans="1:13" ht="5.25" customHeight="1" x14ac:dyDescent="0.2">
      <c r="A30" s="253"/>
      <c r="J30" s="161"/>
      <c r="K30" s="161"/>
      <c r="L30" s="161"/>
      <c r="M30" s="253"/>
    </row>
    <row r="31" spans="1:13" ht="18" customHeight="1" x14ac:dyDescent="0.2">
      <c r="A31" s="251">
        <v>13</v>
      </c>
      <c r="B31" s="60" t="s">
        <v>269</v>
      </c>
      <c r="J31" s="252"/>
      <c r="K31" s="161"/>
      <c r="L31" s="252"/>
      <c r="M31" s="251">
        <v>13</v>
      </c>
    </row>
    <row r="32" spans="1:13" ht="5.25" customHeight="1" x14ac:dyDescent="0.2">
      <c r="A32" s="253"/>
      <c r="J32" s="161"/>
      <c r="K32" s="161"/>
      <c r="L32" s="161"/>
      <c r="M32" s="253"/>
    </row>
    <row r="33" spans="1:13" ht="18" customHeight="1" x14ac:dyDescent="0.2">
      <c r="A33" s="251">
        <v>14</v>
      </c>
      <c r="B33" s="60" t="s">
        <v>270</v>
      </c>
      <c r="J33" s="252"/>
      <c r="K33" s="161"/>
      <c r="L33" s="252"/>
      <c r="M33" s="251">
        <v>14</v>
      </c>
    </row>
    <row r="34" spans="1:13" ht="5.25" customHeight="1" x14ac:dyDescent="0.2">
      <c r="A34" s="253"/>
      <c r="J34" s="161"/>
      <c r="K34" s="161"/>
      <c r="L34" s="161"/>
      <c r="M34" s="253"/>
    </row>
    <row r="35" spans="1:13" ht="18" customHeight="1" x14ac:dyDescent="0.2">
      <c r="A35" s="251">
        <v>15</v>
      </c>
      <c r="B35" s="60" t="s">
        <v>271</v>
      </c>
      <c r="J35" s="252"/>
      <c r="K35" s="161"/>
      <c r="L35" s="252"/>
      <c r="M35" s="251">
        <v>15</v>
      </c>
    </row>
    <row r="36" spans="1:13" ht="5.25" customHeight="1" x14ac:dyDescent="0.2">
      <c r="A36" s="253"/>
      <c r="J36" s="161"/>
      <c r="K36" s="161"/>
      <c r="L36" s="161"/>
      <c r="M36" s="253"/>
    </row>
    <row r="37" spans="1:13" ht="18" customHeight="1" x14ac:dyDescent="0.2">
      <c r="A37" s="251">
        <v>16</v>
      </c>
      <c r="B37" s="60" t="s">
        <v>272</v>
      </c>
      <c r="J37" s="252"/>
      <c r="K37" s="161"/>
      <c r="L37" s="252"/>
      <c r="M37" s="251">
        <v>16</v>
      </c>
    </row>
    <row r="38" spans="1:13" ht="18" customHeight="1" x14ac:dyDescent="0.2">
      <c r="A38" s="251"/>
      <c r="B38" s="254" t="s">
        <v>273</v>
      </c>
      <c r="J38" s="252"/>
      <c r="K38" s="161"/>
      <c r="L38" s="252"/>
      <c r="M38" s="251"/>
    </row>
    <row r="39" spans="1:13" ht="5.25" customHeight="1" x14ac:dyDescent="0.2">
      <c r="A39" s="253"/>
      <c r="J39" s="161"/>
      <c r="K39" s="161"/>
      <c r="L39" s="161"/>
      <c r="M39" s="253"/>
    </row>
    <row r="40" spans="1:13" ht="18" customHeight="1" x14ac:dyDescent="0.2">
      <c r="A40" s="251">
        <v>17</v>
      </c>
      <c r="B40" s="60" t="s">
        <v>274</v>
      </c>
      <c r="C40" s="236"/>
      <c r="D40" s="236"/>
      <c r="E40" s="236"/>
      <c r="F40" s="236"/>
      <c r="G40" s="236"/>
      <c r="J40" s="252"/>
      <c r="K40" s="161"/>
      <c r="L40" s="252"/>
      <c r="M40" s="251">
        <v>17</v>
      </c>
    </row>
    <row r="41" spans="1:13" ht="5.25" customHeight="1" x14ac:dyDescent="0.2">
      <c r="A41" s="253"/>
      <c r="C41" s="236"/>
      <c r="D41" s="236"/>
      <c r="E41" s="236"/>
      <c r="F41" s="236"/>
      <c r="G41" s="236"/>
      <c r="J41" s="161"/>
      <c r="K41" s="161"/>
      <c r="L41" s="161"/>
      <c r="M41" s="253"/>
    </row>
    <row r="42" spans="1:13" ht="18" customHeight="1" x14ac:dyDescent="0.2">
      <c r="A42" s="251">
        <v>18</v>
      </c>
      <c r="B42" s="60" t="s">
        <v>275</v>
      </c>
      <c r="J42" s="252"/>
      <c r="K42" s="161"/>
      <c r="L42" s="252"/>
      <c r="M42" s="251">
        <v>18</v>
      </c>
    </row>
    <row r="43" spans="1:13" ht="5.25" customHeight="1" x14ac:dyDescent="0.2">
      <c r="A43" s="253"/>
      <c r="C43" s="236"/>
      <c r="D43" s="236"/>
      <c r="E43" s="236"/>
      <c r="F43" s="236"/>
      <c r="G43" s="236"/>
      <c r="J43" s="161"/>
      <c r="K43" s="161"/>
      <c r="L43" s="161"/>
      <c r="M43" s="253"/>
    </row>
    <row r="44" spans="1:13" ht="15" customHeight="1" x14ac:dyDescent="0.2">
      <c r="A44" s="251">
        <v>19</v>
      </c>
      <c r="B44" s="60" t="s">
        <v>276</v>
      </c>
      <c r="C44" s="236"/>
      <c r="D44" s="236"/>
      <c r="E44" s="236"/>
      <c r="F44" s="236"/>
      <c r="G44" s="236"/>
      <c r="J44" s="252"/>
      <c r="K44" s="161"/>
      <c r="L44" s="252"/>
      <c r="M44" s="251">
        <v>19</v>
      </c>
    </row>
    <row r="45" spans="1:13" ht="5.25" customHeight="1" x14ac:dyDescent="0.2">
      <c r="A45" s="253"/>
      <c r="C45" s="236"/>
      <c r="D45" s="236"/>
      <c r="E45" s="236"/>
      <c r="F45" s="236"/>
      <c r="G45" s="236"/>
      <c r="J45" s="161"/>
      <c r="K45" s="161"/>
      <c r="L45" s="161"/>
      <c r="M45" s="253"/>
    </row>
    <row r="46" spans="1:13" ht="16.5" customHeight="1" x14ac:dyDescent="0.2">
      <c r="A46" s="251">
        <v>20</v>
      </c>
      <c r="B46" s="60" t="s">
        <v>277</v>
      </c>
      <c r="C46" s="236"/>
      <c r="D46" s="236"/>
      <c r="E46" s="236"/>
      <c r="F46" s="236"/>
      <c r="G46" s="236"/>
      <c r="J46" s="252"/>
      <c r="K46" s="161"/>
      <c r="L46" s="252"/>
      <c r="M46" s="251">
        <v>20</v>
      </c>
    </row>
    <row r="47" spans="1:13" ht="5.25" customHeight="1" x14ac:dyDescent="0.2">
      <c r="A47" s="253"/>
      <c r="C47" s="236"/>
      <c r="D47" s="236"/>
      <c r="E47" s="236"/>
      <c r="F47" s="236"/>
      <c r="G47" s="236"/>
      <c r="J47" s="161"/>
      <c r="K47" s="161"/>
      <c r="L47" s="161"/>
      <c r="M47" s="253"/>
    </row>
    <row r="48" spans="1:13" ht="15" customHeight="1" x14ac:dyDescent="0.2">
      <c r="A48" s="251">
        <v>21</v>
      </c>
      <c r="B48" s="60" t="s">
        <v>278</v>
      </c>
      <c r="C48" s="236"/>
      <c r="D48" s="236"/>
      <c r="E48" s="236"/>
      <c r="F48" s="236"/>
      <c r="G48" s="236"/>
      <c r="J48" s="252"/>
      <c r="K48" s="161"/>
      <c r="L48" s="252"/>
      <c r="M48" s="251">
        <v>21</v>
      </c>
    </row>
    <row r="49" spans="1:13" ht="18" customHeight="1" x14ac:dyDescent="0.2">
      <c r="A49" s="251"/>
      <c r="B49" s="60" t="s">
        <v>279</v>
      </c>
      <c r="C49" s="236"/>
      <c r="D49" s="236"/>
      <c r="E49" s="236"/>
      <c r="F49" s="236"/>
      <c r="G49" s="236"/>
      <c r="J49" s="162"/>
      <c r="K49" s="161"/>
      <c r="L49" s="162"/>
      <c r="M49" s="251"/>
    </row>
    <row r="50" spans="1:13" ht="3" customHeight="1" x14ac:dyDescent="0.2">
      <c r="A50" s="253"/>
      <c r="C50" s="236"/>
      <c r="D50" s="236"/>
      <c r="E50" s="236"/>
      <c r="F50" s="236"/>
      <c r="G50" s="236"/>
      <c r="J50" s="161"/>
      <c r="K50" s="161"/>
      <c r="L50" s="161"/>
      <c r="M50" s="253"/>
    </row>
    <row r="51" spans="1:13" ht="13.5" customHeight="1" x14ac:dyDescent="0.2">
      <c r="A51" s="251">
        <v>22</v>
      </c>
      <c r="B51" s="60" t="s">
        <v>280</v>
      </c>
      <c r="C51" s="236"/>
      <c r="D51" s="236"/>
      <c r="E51" s="236"/>
      <c r="F51" s="236"/>
      <c r="G51" s="236"/>
      <c r="J51" s="252"/>
      <c r="K51" s="161"/>
      <c r="L51" s="252"/>
      <c r="M51" s="251">
        <v>22</v>
      </c>
    </row>
    <row r="52" spans="1:13" ht="5.25" customHeight="1" x14ac:dyDescent="0.2">
      <c r="C52" s="236"/>
      <c r="D52" s="236"/>
      <c r="E52" s="236"/>
      <c r="F52" s="236"/>
      <c r="G52" s="236"/>
      <c r="J52" s="161"/>
      <c r="K52" s="161"/>
      <c r="L52" s="161"/>
    </row>
    <row r="53" spans="1:13" ht="14.25" customHeight="1" x14ac:dyDescent="0.2">
      <c r="A53" s="251">
        <v>23</v>
      </c>
      <c r="B53" s="60" t="s">
        <v>281</v>
      </c>
      <c r="C53" s="236"/>
      <c r="D53" s="236"/>
      <c r="E53" s="236"/>
      <c r="F53" s="236"/>
      <c r="G53" s="236"/>
      <c r="J53" s="252"/>
      <c r="K53" s="161"/>
      <c r="L53" s="252"/>
      <c r="M53" s="251">
        <v>23</v>
      </c>
    </row>
    <row r="54" spans="1:13" ht="7.5" customHeight="1" x14ac:dyDescent="0.2">
      <c r="C54" s="236"/>
      <c r="D54" s="236"/>
      <c r="E54" s="236"/>
      <c r="F54" s="236"/>
      <c r="G54" s="236"/>
      <c r="J54" s="161"/>
      <c r="K54" s="161"/>
      <c r="L54" s="161"/>
    </row>
    <row r="55" spans="1:13" ht="12" customHeight="1" x14ac:dyDescent="0.2">
      <c r="B55" s="255" t="s">
        <v>282</v>
      </c>
    </row>
    <row r="56" spans="1:13" ht="18.75" customHeight="1" x14ac:dyDescent="0.2">
      <c r="B56" s="624"/>
      <c r="C56" s="624"/>
      <c r="D56" s="624"/>
      <c r="E56" s="624"/>
      <c r="F56" s="624"/>
      <c r="H56" s="624"/>
      <c r="I56" s="624"/>
      <c r="J56" s="624"/>
    </row>
    <row r="57" spans="1:13" ht="14.25" customHeight="1" x14ac:dyDescent="0.2">
      <c r="B57" s="60" t="s">
        <v>283</v>
      </c>
      <c r="H57" s="60" t="s">
        <v>82</v>
      </c>
    </row>
    <row r="58" spans="1:13" ht="14.25" customHeight="1" x14ac:dyDescent="0.2">
      <c r="B58" s="624"/>
      <c r="C58" s="624"/>
      <c r="D58" s="624"/>
      <c r="E58" s="624"/>
      <c r="F58" s="624"/>
      <c r="H58" s="624"/>
      <c r="I58" s="624"/>
      <c r="J58" s="624"/>
    </row>
    <row r="59" spans="1:13" ht="14.25" customHeight="1" x14ac:dyDescent="0.2">
      <c r="B59" s="60" t="s">
        <v>284</v>
      </c>
      <c r="H59" s="60" t="s">
        <v>82</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O23" sqref="O23"/>
    </sheetView>
  </sheetViews>
  <sheetFormatPr defaultColWidth="9.28515625" defaultRowHeight="15" x14ac:dyDescent="0.2"/>
  <cols>
    <col min="1" max="1" width="7.7109375" style="48" customWidth="1"/>
    <col min="2" max="8" width="9.28515625" style="48"/>
    <col min="9" max="9" width="9.7109375" style="48" customWidth="1"/>
    <col min="10" max="10" width="14.28515625" style="48" customWidth="1"/>
    <col min="11" max="16384" width="9.28515625" style="48"/>
  </cols>
  <sheetData>
    <row r="1" spans="1:12" ht="15.75" thickBot="1" x14ac:dyDescent="0.25">
      <c r="A1" s="47"/>
    </row>
    <row r="2" spans="1:12" ht="15.75" thickBot="1" x14ac:dyDescent="0.25">
      <c r="A2" s="48" t="s">
        <v>25</v>
      </c>
      <c r="C2" s="630">
        <f>'Check Request'!$B$6</f>
        <v>0</v>
      </c>
      <c r="D2" s="631"/>
      <c r="E2" s="630">
        <f>'Check Request'!$D$6</f>
        <v>0</v>
      </c>
      <c r="F2" s="631"/>
      <c r="G2" s="49"/>
    </row>
    <row r="3" spans="1:12" ht="15.75" thickBot="1" x14ac:dyDescent="0.25">
      <c r="C3" s="632"/>
      <c r="D3" s="632"/>
      <c r="E3" s="632"/>
      <c r="F3" s="632"/>
    </row>
    <row r="4" spans="1:12" ht="15.75" thickBot="1" x14ac:dyDescent="0.25">
      <c r="A4" s="48" t="s">
        <v>15</v>
      </c>
      <c r="B4" s="630">
        <f>'Check Request'!H6</f>
        <v>0</v>
      </c>
      <c r="C4" s="631"/>
    </row>
    <row r="5" spans="1:12" ht="108" customHeight="1" x14ac:dyDescent="0.2">
      <c r="A5" s="636" t="s">
        <v>126</v>
      </c>
      <c r="B5" s="637"/>
      <c r="C5" s="637"/>
      <c r="D5" s="637"/>
      <c r="E5" s="637"/>
      <c r="F5" s="637"/>
      <c r="G5" s="637"/>
      <c r="H5" s="637"/>
      <c r="I5" s="637"/>
      <c r="J5" s="637"/>
    </row>
    <row r="7" spans="1:12" ht="43.5" customHeight="1" x14ac:dyDescent="0.2">
      <c r="A7" s="634" t="s">
        <v>201</v>
      </c>
      <c r="B7" s="635"/>
      <c r="C7" s="635"/>
      <c r="D7" s="635"/>
      <c r="E7" s="635"/>
      <c r="F7" s="635"/>
      <c r="G7" s="635"/>
      <c r="H7" s="635"/>
      <c r="I7" s="635"/>
      <c r="J7" s="635"/>
    </row>
    <row r="9" spans="1:12" ht="12.75" customHeight="1" x14ac:dyDescent="0.2">
      <c r="A9" s="633" t="s">
        <v>197</v>
      </c>
      <c r="B9" s="633"/>
      <c r="C9" s="633"/>
      <c r="D9" s="633"/>
      <c r="E9" s="633"/>
      <c r="F9" s="633"/>
      <c r="G9" s="633"/>
      <c r="H9" s="633"/>
      <c r="I9" s="633"/>
      <c r="J9" s="633"/>
    </row>
    <row r="10" spans="1:12" ht="24.75" customHeight="1" x14ac:dyDescent="0.2">
      <c r="A10" s="74"/>
      <c r="B10" s="74"/>
      <c r="C10" s="74"/>
      <c r="D10" s="74"/>
      <c r="E10" s="74"/>
      <c r="F10" s="74"/>
      <c r="G10" s="74"/>
      <c r="H10" s="74"/>
      <c r="I10" s="74"/>
      <c r="J10" s="74"/>
    </row>
    <row r="11" spans="1:12" x14ac:dyDescent="0.2">
      <c r="A11" s="639" t="s">
        <v>232</v>
      </c>
      <c r="B11" s="639"/>
      <c r="C11" s="640"/>
      <c r="D11" s="640"/>
      <c r="E11" s="640"/>
      <c r="F11" s="640"/>
      <c r="G11" s="640"/>
      <c r="H11" s="640"/>
      <c r="I11" s="640"/>
      <c r="J11" s="640"/>
      <c r="K11" s="601"/>
      <c r="L11" s="601"/>
    </row>
    <row r="12" spans="1:12" x14ac:dyDescent="0.2">
      <c r="A12" s="359" t="s">
        <v>196</v>
      </c>
      <c r="B12" s="359"/>
      <c r="C12" s="359"/>
      <c r="D12" s="359"/>
      <c r="E12" s="359"/>
      <c r="F12" s="359"/>
      <c r="G12" s="359"/>
      <c r="H12" s="359"/>
      <c r="I12" s="359"/>
      <c r="J12" s="359"/>
    </row>
    <row r="13" spans="1:12" x14ac:dyDescent="0.2">
      <c r="A13" s="51"/>
      <c r="B13" s="51"/>
      <c r="C13" s="51"/>
      <c r="D13" s="51"/>
      <c r="E13" s="51"/>
      <c r="F13" s="51"/>
      <c r="G13" s="51"/>
      <c r="H13" s="51"/>
      <c r="I13" s="51"/>
      <c r="J13" s="51"/>
    </row>
    <row r="14" spans="1:12" x14ac:dyDescent="0.2">
      <c r="A14" s="639" t="s">
        <v>233</v>
      </c>
      <c r="B14" s="639"/>
      <c r="C14" s="640"/>
      <c r="D14" s="640"/>
      <c r="E14" s="640"/>
      <c r="F14" s="640"/>
      <c r="G14" s="640"/>
      <c r="H14" s="640"/>
      <c r="I14" s="640"/>
      <c r="J14" s="640"/>
      <c r="K14" s="601"/>
      <c r="L14" s="601"/>
    </row>
    <row r="15" spans="1:12" x14ac:dyDescent="0.2">
      <c r="A15" s="638" t="s">
        <v>229</v>
      </c>
      <c r="B15" s="638"/>
      <c r="C15" s="638"/>
      <c r="D15" s="638"/>
      <c r="E15" s="638"/>
      <c r="F15" s="638"/>
      <c r="G15" s="638"/>
      <c r="H15" s="638"/>
      <c r="I15" s="638"/>
      <c r="J15" s="638"/>
    </row>
    <row r="17" spans="1:12" x14ac:dyDescent="0.2">
      <c r="A17" s="639" t="s">
        <v>234</v>
      </c>
      <c r="B17" s="639"/>
      <c r="C17" s="640"/>
      <c r="D17" s="640"/>
      <c r="E17" s="640"/>
      <c r="F17" s="640"/>
      <c r="G17" s="640"/>
      <c r="H17" s="640"/>
      <c r="I17" s="640"/>
      <c r="J17" s="640"/>
      <c r="K17" s="601"/>
      <c r="L17" s="601"/>
    </row>
    <row r="18" spans="1:12" x14ac:dyDescent="0.2">
      <c r="A18" s="359" t="s">
        <v>230</v>
      </c>
      <c r="B18" s="359"/>
      <c r="C18" s="359"/>
      <c r="D18" s="359"/>
      <c r="E18" s="359"/>
      <c r="F18" s="359"/>
      <c r="G18" s="359"/>
      <c r="H18" s="359"/>
      <c r="I18" s="359"/>
      <c r="J18" s="359"/>
    </row>
    <row r="19" spans="1:12" x14ac:dyDescent="0.2">
      <c r="C19" s="73"/>
    </row>
    <row r="20" spans="1:12" x14ac:dyDescent="0.2">
      <c r="A20" s="639" t="s">
        <v>235</v>
      </c>
      <c r="B20" s="639"/>
      <c r="C20" s="640"/>
      <c r="D20" s="640"/>
      <c r="E20" s="640"/>
      <c r="F20" s="640"/>
      <c r="G20" s="640"/>
      <c r="H20" s="640"/>
      <c r="I20" s="640"/>
      <c r="J20" s="640"/>
      <c r="K20" s="601"/>
      <c r="L20" s="601"/>
    </row>
    <row r="21" spans="1:12" x14ac:dyDescent="0.2">
      <c r="A21" s="359" t="s">
        <v>231</v>
      </c>
      <c r="B21" s="359"/>
      <c r="C21" s="359"/>
      <c r="D21" s="359"/>
      <c r="E21" s="359"/>
      <c r="F21" s="359"/>
      <c r="G21" s="359"/>
      <c r="H21" s="359"/>
      <c r="I21" s="359"/>
      <c r="J21" s="359"/>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5:J15"/>
    <mergeCell ref="A11:L11"/>
    <mergeCell ref="A14:L14"/>
    <mergeCell ref="A17:L17"/>
    <mergeCell ref="A21:J21"/>
    <mergeCell ref="A18:J18"/>
    <mergeCell ref="A20:L20"/>
    <mergeCell ref="C2:D2"/>
    <mergeCell ref="E2:F2"/>
    <mergeCell ref="C3:F3"/>
    <mergeCell ref="A9:J9"/>
    <mergeCell ref="A12:J12"/>
    <mergeCell ref="B4:C4"/>
    <mergeCell ref="A7:J7"/>
    <mergeCell ref="A5:J5"/>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B2" sqref="B2:K8"/>
    </sheetView>
  </sheetViews>
  <sheetFormatPr defaultColWidth="9.28515625" defaultRowHeight="14.25" x14ac:dyDescent="0.2"/>
  <cols>
    <col min="1" max="1" width="21.28515625" style="138" customWidth="1"/>
    <col min="2" max="5" width="11.5703125" style="138" bestFit="1" customWidth="1"/>
    <col min="6" max="6" width="12.7109375" style="138" bestFit="1" customWidth="1"/>
    <col min="7" max="9" width="11.5703125" style="138" bestFit="1" customWidth="1"/>
    <col min="10" max="11" width="13.140625" style="138" bestFit="1" customWidth="1"/>
    <col min="12" max="16384" width="9.28515625" style="138"/>
  </cols>
  <sheetData>
    <row r="1" spans="1:11" s="133" customFormat="1" ht="25.15" customHeight="1" x14ac:dyDescent="0.25">
      <c r="A1" s="132" t="s">
        <v>33</v>
      </c>
      <c r="B1" s="132" t="s">
        <v>34</v>
      </c>
      <c r="C1" s="132" t="s">
        <v>35</v>
      </c>
      <c r="D1" s="132" t="s">
        <v>36</v>
      </c>
      <c r="E1" s="132" t="s">
        <v>37</v>
      </c>
      <c r="F1" s="132" t="s">
        <v>38</v>
      </c>
      <c r="G1" s="132" t="s">
        <v>39</v>
      </c>
      <c r="H1" s="132" t="s">
        <v>40</v>
      </c>
      <c r="I1" s="132" t="s">
        <v>41</v>
      </c>
      <c r="J1" s="132" t="s">
        <v>92</v>
      </c>
      <c r="K1" s="132" t="s">
        <v>93</v>
      </c>
    </row>
    <row r="2" spans="1:11" s="136" customFormat="1" ht="18.75" customHeight="1" x14ac:dyDescent="0.25">
      <c r="A2" s="134" t="s">
        <v>166</v>
      </c>
      <c r="B2" s="135">
        <v>53500</v>
      </c>
      <c r="C2" s="135">
        <v>61100</v>
      </c>
      <c r="D2" s="135">
        <v>68800</v>
      </c>
      <c r="E2" s="135">
        <v>76400</v>
      </c>
      <c r="F2" s="135">
        <v>82500</v>
      </c>
      <c r="G2" s="135">
        <v>88600</v>
      </c>
      <c r="H2" s="135">
        <v>94700</v>
      </c>
      <c r="I2" s="135">
        <v>100800</v>
      </c>
      <c r="J2" s="135">
        <v>107000</v>
      </c>
      <c r="K2" s="135">
        <v>113000</v>
      </c>
    </row>
    <row r="3" spans="1:11" s="136" customFormat="1" ht="18.75" customHeight="1" x14ac:dyDescent="0.25">
      <c r="A3" s="134" t="s">
        <v>48</v>
      </c>
      <c r="B3" s="135">
        <v>26750</v>
      </c>
      <c r="C3" s="135">
        <v>30600</v>
      </c>
      <c r="D3" s="135">
        <v>34440</v>
      </c>
      <c r="E3" s="135">
        <v>38200</v>
      </c>
      <c r="F3" s="135">
        <v>41300</v>
      </c>
      <c r="G3" s="135">
        <v>44350</v>
      </c>
      <c r="H3" s="135">
        <v>47400</v>
      </c>
      <c r="I3" s="135">
        <v>50450</v>
      </c>
      <c r="J3" s="135">
        <v>53500</v>
      </c>
      <c r="K3" s="135">
        <v>56550</v>
      </c>
    </row>
    <row r="4" spans="1:11" ht="18.75" customHeight="1" x14ac:dyDescent="0.2">
      <c r="A4" s="137" t="s">
        <v>47</v>
      </c>
      <c r="B4" s="135">
        <v>16050</v>
      </c>
      <c r="C4" s="135">
        <v>18350</v>
      </c>
      <c r="D4" s="135">
        <v>20780</v>
      </c>
      <c r="E4" s="135">
        <v>25100</v>
      </c>
      <c r="F4" s="135">
        <v>29420</v>
      </c>
      <c r="G4" s="135">
        <v>33740</v>
      </c>
      <c r="H4" s="135">
        <v>38060</v>
      </c>
      <c r="I4" s="135">
        <v>42380</v>
      </c>
      <c r="J4" s="135">
        <v>46700</v>
      </c>
      <c r="K4" s="135">
        <v>51020</v>
      </c>
    </row>
    <row r="5" spans="1:11" ht="18.75" customHeight="1" x14ac:dyDescent="0.25">
      <c r="A5" s="149" t="s">
        <v>184</v>
      </c>
      <c r="B5" s="141">
        <v>18725</v>
      </c>
      <c r="C5" s="141">
        <v>21385</v>
      </c>
      <c r="D5" s="141">
        <v>24080</v>
      </c>
      <c r="E5" s="141">
        <v>26740</v>
      </c>
      <c r="F5" s="141">
        <v>28875</v>
      </c>
      <c r="G5" s="141">
        <v>31010</v>
      </c>
      <c r="H5" s="141">
        <v>33145</v>
      </c>
      <c r="I5" s="141">
        <v>35280</v>
      </c>
      <c r="J5" s="141">
        <v>37450</v>
      </c>
      <c r="K5" s="141">
        <v>39550</v>
      </c>
    </row>
    <row r="6" spans="1:11" ht="25.15" customHeight="1" x14ac:dyDescent="0.2">
      <c r="B6" s="139"/>
      <c r="C6" s="140">
        <v>-3450</v>
      </c>
      <c r="D6" s="140">
        <v>-3500</v>
      </c>
      <c r="E6" s="140">
        <v>-3450</v>
      </c>
      <c r="F6" s="140">
        <v>-2800</v>
      </c>
      <c r="G6" s="140">
        <v>-2800</v>
      </c>
      <c r="H6" s="140">
        <v>-2800</v>
      </c>
      <c r="I6" s="140">
        <v>-2750</v>
      </c>
      <c r="J6" s="140">
        <v>-3800</v>
      </c>
      <c r="K6" s="140">
        <v>-1750</v>
      </c>
    </row>
    <row r="7" spans="1:11" ht="25.15" customHeight="1" x14ac:dyDescent="0.25">
      <c r="A7" s="147" t="s">
        <v>167</v>
      </c>
      <c r="B7" s="148">
        <v>53500</v>
      </c>
      <c r="C7" s="148">
        <v>61100</v>
      </c>
      <c r="D7" s="148">
        <v>68800</v>
      </c>
      <c r="E7" s="148">
        <v>76400</v>
      </c>
      <c r="F7" s="148">
        <v>82500</v>
      </c>
      <c r="G7" s="148">
        <v>88600</v>
      </c>
      <c r="H7" s="148">
        <v>94700</v>
      </c>
      <c r="I7" s="148">
        <v>100800</v>
      </c>
      <c r="J7" s="148">
        <v>107000</v>
      </c>
      <c r="K7" s="148">
        <v>113000</v>
      </c>
    </row>
    <row r="8" spans="1:11" x14ac:dyDescent="0.2">
      <c r="B8" s="139"/>
      <c r="C8" s="140">
        <v>-6900</v>
      </c>
      <c r="D8" s="140">
        <v>-7000</v>
      </c>
      <c r="E8" s="140">
        <v>-6900</v>
      </c>
      <c r="F8" s="140">
        <v>-5600</v>
      </c>
      <c r="G8" s="140">
        <v>-5600</v>
      </c>
      <c r="H8" s="140">
        <v>-5600</v>
      </c>
      <c r="I8" s="140">
        <v>-5500</v>
      </c>
      <c r="J8" s="140">
        <v>-7600</v>
      </c>
      <c r="K8" s="140">
        <v>-3500</v>
      </c>
    </row>
    <row r="9" spans="1:11" x14ac:dyDescent="0.2">
      <c r="B9" s="139"/>
      <c r="C9" s="139"/>
      <c r="D9" s="139"/>
      <c r="E9" s="139"/>
      <c r="F9" s="139"/>
      <c r="G9" s="139"/>
    </row>
    <row r="10" spans="1:11" x14ac:dyDescent="0.2">
      <c r="B10" s="139"/>
      <c r="C10" s="139"/>
      <c r="D10" s="139"/>
      <c r="E10" s="139"/>
      <c r="F10" s="139"/>
      <c r="G10" s="139"/>
      <c r="H10" s="139"/>
      <c r="I10" s="139"/>
      <c r="J10" s="139"/>
      <c r="K10" s="139"/>
    </row>
    <row r="11" spans="1:11" hidden="1" x14ac:dyDescent="0.2">
      <c r="A11" s="150" t="s">
        <v>106</v>
      </c>
      <c r="B11" s="151">
        <f t="shared" ref="B11:K11" si="0">SUM(B5)/12</f>
        <v>1560.4166666666667</v>
      </c>
      <c r="C11" s="151">
        <f t="shared" si="0"/>
        <v>1782.0833333333333</v>
      </c>
      <c r="D11" s="151">
        <f t="shared" si="0"/>
        <v>2006.6666666666667</v>
      </c>
      <c r="E11" s="151">
        <f t="shared" si="0"/>
        <v>2228.3333333333335</v>
      </c>
      <c r="F11" s="151">
        <f t="shared" si="0"/>
        <v>2406.25</v>
      </c>
      <c r="G11" s="151">
        <f t="shared" si="0"/>
        <v>2584.1666666666665</v>
      </c>
      <c r="H11" s="151">
        <f t="shared" si="0"/>
        <v>2762.0833333333335</v>
      </c>
      <c r="I11" s="151">
        <f t="shared" si="0"/>
        <v>2940</v>
      </c>
      <c r="J11" s="151">
        <f t="shared" si="0"/>
        <v>3120.8333333333335</v>
      </c>
      <c r="K11" s="151">
        <f t="shared" si="0"/>
        <v>3295.8333333333335</v>
      </c>
    </row>
    <row r="12" spans="1:11" hidden="1" x14ac:dyDescent="0.2">
      <c r="A12" s="142" t="s">
        <v>107</v>
      </c>
      <c r="B12" s="143">
        <f t="shared" ref="B12:K12" si="1">B11*12</f>
        <v>18725</v>
      </c>
      <c r="C12" s="143">
        <f t="shared" si="1"/>
        <v>21385</v>
      </c>
      <c r="D12" s="143">
        <f t="shared" si="1"/>
        <v>24080</v>
      </c>
      <c r="E12" s="143">
        <f t="shared" si="1"/>
        <v>26740</v>
      </c>
      <c r="F12" s="143">
        <f t="shared" si="1"/>
        <v>28875</v>
      </c>
      <c r="G12" s="143">
        <f t="shared" si="1"/>
        <v>31010</v>
      </c>
      <c r="H12" s="143">
        <f t="shared" si="1"/>
        <v>33145</v>
      </c>
      <c r="I12" s="143">
        <f t="shared" si="1"/>
        <v>35280</v>
      </c>
      <c r="J12" s="143">
        <f t="shared" si="1"/>
        <v>37450</v>
      </c>
      <c r="K12" s="143">
        <f t="shared" si="1"/>
        <v>39550</v>
      </c>
    </row>
    <row r="13" spans="1:11" hidden="1" x14ac:dyDescent="0.2">
      <c r="A13" s="142" t="s">
        <v>108</v>
      </c>
      <c r="B13" s="143">
        <f t="shared" ref="B13:K13" si="2">B7*0.65</f>
        <v>34775</v>
      </c>
      <c r="C13" s="143">
        <f t="shared" si="2"/>
        <v>39715</v>
      </c>
      <c r="D13" s="143">
        <f t="shared" si="2"/>
        <v>44720</v>
      </c>
      <c r="E13" s="143">
        <f t="shared" si="2"/>
        <v>49660</v>
      </c>
      <c r="F13" s="143">
        <f t="shared" si="2"/>
        <v>53625</v>
      </c>
      <c r="G13" s="143">
        <f t="shared" si="2"/>
        <v>57590</v>
      </c>
      <c r="H13" s="143">
        <f t="shared" si="2"/>
        <v>61555</v>
      </c>
      <c r="I13" s="143">
        <f t="shared" si="2"/>
        <v>65520</v>
      </c>
      <c r="J13" s="143">
        <f t="shared" si="2"/>
        <v>69550</v>
      </c>
      <c r="K13" s="143">
        <f t="shared" si="2"/>
        <v>73450</v>
      </c>
    </row>
    <row r="14" spans="1:11" hidden="1" x14ac:dyDescent="0.2">
      <c r="A14" s="144">
        <f>100/35</f>
        <v>2.8571428571428572</v>
      </c>
      <c r="B14" s="143">
        <f>SUM(B12:B13)</f>
        <v>53500</v>
      </c>
      <c r="C14" s="143">
        <f t="shared" ref="C14:E14" si="3">SUM(C12:C13)</f>
        <v>61100</v>
      </c>
      <c r="D14" s="143">
        <f t="shared" si="3"/>
        <v>68800</v>
      </c>
      <c r="E14" s="143">
        <f t="shared" si="3"/>
        <v>76400</v>
      </c>
      <c r="F14" s="143">
        <f t="shared" ref="F14:K14" si="4">F12*$A$14</f>
        <v>82500</v>
      </c>
      <c r="G14" s="143">
        <f t="shared" si="4"/>
        <v>88600</v>
      </c>
      <c r="H14" s="143">
        <f t="shared" si="4"/>
        <v>94700</v>
      </c>
      <c r="I14" s="143">
        <f t="shared" si="4"/>
        <v>100800</v>
      </c>
      <c r="J14" s="143">
        <f t="shared" si="4"/>
        <v>107000</v>
      </c>
      <c r="K14" s="143">
        <f t="shared" si="4"/>
        <v>113000</v>
      </c>
    </row>
    <row r="15" spans="1:11" hidden="1" x14ac:dyDescent="0.2">
      <c r="A15" s="142"/>
      <c r="B15" s="143">
        <f>B14*0.35</f>
        <v>18725</v>
      </c>
      <c r="C15" s="143">
        <f t="shared" ref="C15:K15" si="5">C14*0.35</f>
        <v>21385</v>
      </c>
      <c r="D15" s="143">
        <f t="shared" si="5"/>
        <v>24080</v>
      </c>
      <c r="E15" s="143">
        <f t="shared" si="5"/>
        <v>26740</v>
      </c>
      <c r="F15" s="143">
        <f t="shared" si="5"/>
        <v>28874.999999999996</v>
      </c>
      <c r="G15" s="143">
        <f t="shared" si="5"/>
        <v>31009.999999999996</v>
      </c>
      <c r="H15" s="143">
        <f t="shared" si="5"/>
        <v>33145</v>
      </c>
      <c r="I15" s="143">
        <f t="shared" si="5"/>
        <v>35280</v>
      </c>
      <c r="J15" s="143">
        <f t="shared" si="5"/>
        <v>37450</v>
      </c>
      <c r="K15" s="143">
        <f t="shared" si="5"/>
        <v>39550</v>
      </c>
    </row>
    <row r="16" spans="1:11" hidden="1" x14ac:dyDescent="0.2">
      <c r="A16" s="142"/>
      <c r="B16" s="143">
        <f>B12-B15</f>
        <v>0</v>
      </c>
      <c r="C16" s="143">
        <f t="shared" ref="C16:K16" si="6">C12-C15</f>
        <v>0</v>
      </c>
      <c r="D16" s="143">
        <f t="shared" si="6"/>
        <v>0</v>
      </c>
      <c r="E16" s="143">
        <f t="shared" si="6"/>
        <v>0</v>
      </c>
      <c r="F16" s="143">
        <f t="shared" si="6"/>
        <v>0</v>
      </c>
      <c r="G16" s="143">
        <f t="shared" si="6"/>
        <v>0</v>
      </c>
      <c r="H16" s="143">
        <f t="shared" si="6"/>
        <v>0</v>
      </c>
      <c r="I16" s="143">
        <f t="shared" si="6"/>
        <v>0</v>
      </c>
      <c r="J16" s="143">
        <f t="shared" si="6"/>
        <v>0</v>
      </c>
      <c r="K16" s="143">
        <f t="shared" si="6"/>
        <v>0</v>
      </c>
    </row>
    <row r="17" spans="1:11" hidden="1" x14ac:dyDescent="0.2">
      <c r="A17" s="142"/>
      <c r="B17" s="143"/>
      <c r="C17" s="143"/>
      <c r="D17" s="143"/>
      <c r="E17" s="143"/>
      <c r="F17" s="143"/>
      <c r="G17" s="143"/>
      <c r="H17" s="143"/>
      <c r="I17" s="143"/>
      <c r="J17" s="143"/>
      <c r="K17" s="143"/>
    </row>
    <row r="18" spans="1:11" x14ac:dyDescent="0.2">
      <c r="B18" s="145"/>
      <c r="C18" s="145"/>
      <c r="D18" s="145"/>
      <c r="E18" s="145"/>
      <c r="F18" s="145"/>
      <c r="G18" s="145"/>
      <c r="H18" s="145"/>
      <c r="I18" s="145"/>
      <c r="J18" s="145"/>
      <c r="K18" s="145"/>
    </row>
    <row r="19" spans="1:11" x14ac:dyDescent="0.2">
      <c r="B19" s="146"/>
      <c r="C19" s="146"/>
      <c r="D19" s="146"/>
      <c r="E19" s="146"/>
      <c r="F19" s="146"/>
      <c r="G19" s="146"/>
      <c r="H19" s="146"/>
      <c r="I19" s="146"/>
      <c r="J19" s="146"/>
      <c r="K19" s="146"/>
    </row>
    <row r="20" spans="1:11" x14ac:dyDescent="0.2">
      <c r="B20" s="146"/>
      <c r="C20" s="146"/>
      <c r="D20" s="146"/>
      <c r="E20" s="146"/>
      <c r="F20" s="146"/>
      <c r="G20" s="146"/>
      <c r="H20" s="146"/>
      <c r="I20" s="146"/>
      <c r="J20" s="146"/>
      <c r="K20" s="146"/>
    </row>
    <row r="21" spans="1:11" x14ac:dyDescent="0.2">
      <c r="B21" s="146"/>
      <c r="C21" s="146"/>
      <c r="D21" s="146"/>
      <c r="E21" s="146"/>
      <c r="F21" s="146"/>
      <c r="G21" s="146"/>
      <c r="H21" s="146"/>
      <c r="I21" s="146"/>
      <c r="J21" s="146"/>
      <c r="K21" s="146"/>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1"/>
  <sheetViews>
    <sheetView showGridLines="0" view="pageLayout" zoomScaleNormal="100" workbookViewId="0">
      <selection activeCell="C8" sqref="C8"/>
    </sheetView>
  </sheetViews>
  <sheetFormatPr defaultColWidth="9.28515625" defaultRowHeight="14.25" x14ac:dyDescent="0.2"/>
  <cols>
    <col min="1" max="1" width="8.42578125" style="60" customWidth="1"/>
    <col min="2" max="2" width="10.28515625" style="60" customWidth="1"/>
    <col min="3" max="5" width="9.28515625" style="60"/>
    <col min="6" max="6" width="6.7109375" style="60" customWidth="1"/>
    <col min="7" max="7" width="9.28515625" style="60"/>
    <col min="8" max="8" width="10.140625" style="60" customWidth="1"/>
    <col min="9" max="9" width="9.28515625" style="60"/>
    <col min="10" max="10" width="6.28515625" style="60" customWidth="1"/>
    <col min="11" max="16384" width="9.28515625" style="60"/>
  </cols>
  <sheetData>
    <row r="1" spans="1:11" ht="15" x14ac:dyDescent="0.2">
      <c r="A1" s="354"/>
      <c r="B1" s="354"/>
      <c r="C1" s="354"/>
      <c r="D1" s="354"/>
      <c r="E1" s="355"/>
      <c r="F1" s="355"/>
      <c r="G1" s="356" t="str">
        <f>IF('Check Request'!B6=0,"",'Check Request'!B6)</f>
        <v/>
      </c>
      <c r="H1" s="356"/>
      <c r="I1" s="356" t="str">
        <f>IF('Check Request'!D6=0,"",'Check Request'!D6)</f>
        <v/>
      </c>
      <c r="J1" s="356"/>
      <c r="K1" s="247" t="str">
        <f>IF('Check Request'!H6=0,"",'Check Request'!H6)</f>
        <v/>
      </c>
    </row>
    <row r="2" spans="1:11" ht="15" customHeight="1" x14ac:dyDescent="0.2">
      <c r="A2" s="246"/>
      <c r="B2" s="357"/>
      <c r="C2" s="357"/>
      <c r="D2" s="357"/>
      <c r="E2" s="357"/>
      <c r="F2" s="357"/>
      <c r="G2" s="357"/>
      <c r="H2" s="357"/>
      <c r="I2" s="245"/>
      <c r="J2" s="245"/>
      <c r="K2" s="244"/>
    </row>
    <row r="3" spans="1:11" s="240" customFormat="1" ht="25.5" customHeight="1" x14ac:dyDescent="0.25">
      <c r="A3" s="358" t="s">
        <v>291</v>
      </c>
      <c r="B3" s="358"/>
      <c r="C3" s="358"/>
      <c r="D3" s="358"/>
      <c r="E3" s="358"/>
      <c r="F3" s="358"/>
      <c r="G3" s="358"/>
      <c r="H3" s="358"/>
      <c r="I3" s="358"/>
      <c r="J3" s="358"/>
      <c r="K3" s="358"/>
    </row>
    <row r="4" spans="1:11" s="240" customFormat="1" ht="25.5" customHeight="1" x14ac:dyDescent="0.25">
      <c r="A4" s="241"/>
      <c r="B4" s="241"/>
      <c r="C4" s="241"/>
      <c r="D4" s="243"/>
      <c r="E4" s="241"/>
      <c r="F4" s="242" t="s">
        <v>251</v>
      </c>
      <c r="G4" s="241"/>
      <c r="H4" s="241"/>
      <c r="I4" s="241"/>
      <c r="J4" s="241"/>
      <c r="K4" s="241"/>
    </row>
    <row r="5" spans="1:11" s="239" customFormat="1" ht="54.75" customHeight="1" x14ac:dyDescent="0.25">
      <c r="A5" s="352"/>
      <c r="B5" s="352"/>
      <c r="C5" s="352"/>
      <c r="D5" s="352"/>
      <c r="E5" s="352"/>
      <c r="F5" s="352"/>
      <c r="G5" s="352"/>
      <c r="H5" s="352"/>
      <c r="I5" s="352"/>
      <c r="J5" s="352"/>
      <c r="K5" s="352"/>
    </row>
    <row r="6" spans="1:11" ht="17.25" customHeight="1" x14ac:dyDescent="0.2">
      <c r="A6" s="236" t="s">
        <v>109</v>
      </c>
      <c r="B6" s="236"/>
      <c r="C6" s="236"/>
      <c r="D6" s="236"/>
      <c r="E6" s="236"/>
      <c r="F6" s="236"/>
      <c r="G6" s="236"/>
      <c r="H6" s="236"/>
      <c r="I6" s="236"/>
      <c r="J6" s="236"/>
      <c r="K6" s="236"/>
    </row>
    <row r="7" spans="1:11" ht="17.25" customHeight="1" x14ac:dyDescent="0.2">
      <c r="A7" s="236" t="s">
        <v>125</v>
      </c>
      <c r="B7" s="236"/>
      <c r="C7" s="236"/>
      <c r="D7" s="236"/>
      <c r="E7" s="236"/>
      <c r="F7" s="236"/>
      <c r="G7" s="236"/>
      <c r="H7" s="236"/>
      <c r="I7" s="236"/>
      <c r="J7" s="236"/>
    </row>
    <row r="8" spans="1:11" ht="17.25" customHeight="1" x14ac:dyDescent="0.2">
      <c r="A8" s="236" t="s">
        <v>186</v>
      </c>
      <c r="B8" s="236"/>
      <c r="C8" s="236"/>
      <c r="D8" s="236"/>
      <c r="E8" s="236"/>
      <c r="F8" s="236"/>
      <c r="G8" s="236"/>
      <c r="H8" s="236"/>
      <c r="I8" s="236"/>
      <c r="J8" s="236"/>
    </row>
    <row r="9" spans="1:11" ht="17.25" customHeight="1" x14ac:dyDescent="0.2">
      <c r="A9" s="236"/>
      <c r="B9" s="238" t="s">
        <v>98</v>
      </c>
      <c r="C9" s="236"/>
      <c r="D9" s="236"/>
      <c r="E9" s="236"/>
      <c r="F9" s="236"/>
      <c r="G9" s="236"/>
      <c r="H9" s="236"/>
      <c r="I9" s="236"/>
      <c r="J9" s="236"/>
      <c r="K9" s="236"/>
    </row>
    <row r="10" spans="1:11" ht="17.25" customHeight="1" x14ac:dyDescent="0.2">
      <c r="A10" s="236"/>
      <c r="B10" s="236" t="s">
        <v>113</v>
      </c>
      <c r="C10" s="236"/>
      <c r="D10" s="236"/>
      <c r="E10" s="236"/>
      <c r="F10" s="236"/>
      <c r="G10" s="236"/>
      <c r="H10" s="236"/>
      <c r="I10" s="236"/>
      <c r="J10" s="236"/>
      <c r="K10" s="236"/>
    </row>
    <row r="11" spans="1:11" ht="17.25" customHeight="1" x14ac:dyDescent="0.2">
      <c r="A11" s="236"/>
      <c r="B11" s="236" t="s">
        <v>114</v>
      </c>
      <c r="C11" s="236"/>
      <c r="D11" s="236"/>
      <c r="E11" s="236"/>
      <c r="F11" s="236"/>
      <c r="G11" s="236"/>
      <c r="H11" s="236"/>
      <c r="I11" s="236"/>
      <c r="J11" s="236"/>
      <c r="K11" s="236"/>
    </row>
    <row r="12" spans="1:11" ht="17.25" customHeight="1" x14ac:dyDescent="0.2">
      <c r="A12" s="236"/>
      <c r="B12" s="236" t="s">
        <v>189</v>
      </c>
      <c r="C12" s="236"/>
      <c r="D12" s="236"/>
      <c r="E12" s="236"/>
      <c r="F12" s="236"/>
      <c r="G12" s="236"/>
      <c r="H12" s="236"/>
      <c r="I12" s="236"/>
      <c r="J12" s="236"/>
      <c r="K12" s="236"/>
    </row>
    <row r="13" spans="1:11" ht="17.25" customHeight="1" x14ac:dyDescent="0.2">
      <c r="A13" s="236"/>
      <c r="B13" s="236" t="s">
        <v>121</v>
      </c>
      <c r="C13" s="236"/>
      <c r="D13" s="236"/>
      <c r="E13" s="236"/>
      <c r="F13" s="236"/>
      <c r="G13" s="236"/>
      <c r="H13" s="236"/>
      <c r="I13" s="236"/>
      <c r="J13" s="236"/>
      <c r="K13" s="236"/>
    </row>
    <row r="14" spans="1:11" ht="17.25" customHeight="1" x14ac:dyDescent="0.2">
      <c r="A14" s="236" t="s">
        <v>115</v>
      </c>
      <c r="B14" s="236"/>
      <c r="C14" s="236"/>
      <c r="D14" s="236"/>
      <c r="E14" s="236"/>
      <c r="F14" s="236"/>
      <c r="G14" s="236"/>
      <c r="H14" s="236"/>
      <c r="I14" s="236"/>
      <c r="J14" s="236"/>
      <c r="K14" s="236"/>
    </row>
    <row r="15" spans="1:11" ht="17.25" customHeight="1" x14ac:dyDescent="0.2">
      <c r="A15" s="236" t="s">
        <v>110</v>
      </c>
      <c r="B15" s="236"/>
      <c r="C15" s="236"/>
      <c r="D15" s="236"/>
      <c r="E15" s="236"/>
      <c r="F15" s="236"/>
      <c r="G15" s="236"/>
      <c r="H15" s="236"/>
      <c r="I15" s="236"/>
      <c r="J15" s="236"/>
      <c r="K15" s="236"/>
    </row>
    <row r="16" spans="1:11" ht="17.25" customHeight="1" x14ac:dyDescent="0.2">
      <c r="A16" s="236" t="s">
        <v>111</v>
      </c>
      <c r="B16" s="236"/>
      <c r="C16" s="236"/>
      <c r="D16" s="236"/>
      <c r="E16" s="236"/>
      <c r="F16" s="236"/>
      <c r="G16" s="236"/>
      <c r="H16" s="236"/>
      <c r="I16" s="236"/>
      <c r="J16" s="236"/>
      <c r="K16" s="236"/>
    </row>
    <row r="17" spans="1:11" s="45" customFormat="1" ht="17.25" customHeight="1" x14ac:dyDescent="0.2">
      <c r="A17" s="159" t="s">
        <v>249</v>
      </c>
      <c r="B17" s="159"/>
      <c r="C17" s="159"/>
      <c r="D17" s="159"/>
      <c r="E17" s="159"/>
      <c r="F17" s="159"/>
      <c r="G17" s="159"/>
      <c r="H17" s="159"/>
      <c r="I17" s="159"/>
      <c r="J17" s="159"/>
      <c r="K17" s="159"/>
    </row>
    <row r="18" spans="1:11" ht="17.25" customHeight="1" x14ac:dyDescent="0.2">
      <c r="A18" s="236" t="s">
        <v>250</v>
      </c>
      <c r="B18" s="236"/>
      <c r="C18" s="236"/>
      <c r="D18" s="237"/>
      <c r="E18" s="236"/>
      <c r="F18" s="236"/>
      <c r="G18" s="236"/>
      <c r="H18" s="236"/>
      <c r="I18" s="236"/>
      <c r="J18" s="236"/>
      <c r="K18" s="236"/>
    </row>
    <row r="19" spans="1:11" ht="17.25" customHeight="1" x14ac:dyDescent="0.2">
      <c r="A19" s="236" t="s">
        <v>116</v>
      </c>
      <c r="B19" s="236"/>
      <c r="C19" s="236"/>
      <c r="D19" s="236"/>
      <c r="E19" s="236"/>
      <c r="F19" s="236"/>
      <c r="G19" s="236"/>
      <c r="H19" s="236"/>
      <c r="I19" s="236"/>
      <c r="J19" s="236"/>
      <c r="K19" s="236"/>
    </row>
    <row r="20" spans="1:11" ht="15.75" customHeight="1" x14ac:dyDescent="0.2"/>
    <row r="21" spans="1:11" ht="7.5" customHeight="1" x14ac:dyDescent="0.2">
      <c r="A21" s="235"/>
      <c r="B21" s="235"/>
      <c r="C21" s="235"/>
      <c r="D21" s="235"/>
      <c r="E21" s="235"/>
      <c r="F21" s="235"/>
      <c r="G21" s="235"/>
      <c r="H21" s="235"/>
      <c r="I21" s="235"/>
      <c r="J21" s="235"/>
      <c r="K21" s="235"/>
    </row>
    <row r="22" spans="1:11" x14ac:dyDescent="0.2">
      <c r="A22" s="60" t="s">
        <v>123</v>
      </c>
    </row>
    <row r="23" spans="1:11" x14ac:dyDescent="0.2">
      <c r="B23" s="60" t="s">
        <v>117</v>
      </c>
    </row>
    <row r="24" spans="1:11" x14ac:dyDescent="0.2">
      <c r="B24" s="60" t="s">
        <v>168</v>
      </c>
    </row>
    <row r="26" spans="1:11" ht="15" customHeight="1" x14ac:dyDescent="0.2">
      <c r="A26" s="64" t="s">
        <v>190</v>
      </c>
      <c r="B26" s="234"/>
      <c r="C26" s="64"/>
      <c r="D26" s="64"/>
      <c r="E26" s="64"/>
      <c r="F26" s="64"/>
      <c r="G26" s="64"/>
      <c r="H26" s="64"/>
      <c r="I26" s="64"/>
      <c r="J26" s="64"/>
      <c r="K26" s="64"/>
    </row>
    <row r="27" spans="1:11" ht="72.75" customHeight="1" x14ac:dyDescent="0.2">
      <c r="A27" s="353" t="s">
        <v>199</v>
      </c>
      <c r="B27" s="353"/>
      <c r="C27" s="353"/>
      <c r="D27" s="353"/>
      <c r="E27" s="353"/>
      <c r="F27" s="353"/>
      <c r="G27" s="353"/>
      <c r="H27" s="353"/>
      <c r="I27" s="353"/>
      <c r="J27" s="353"/>
      <c r="K27" s="353"/>
    </row>
    <row r="28" spans="1:11" ht="39.75" customHeight="1" x14ac:dyDescent="0.2">
      <c r="A28" s="353" t="s">
        <v>200</v>
      </c>
      <c r="B28" s="353"/>
      <c r="C28" s="353"/>
      <c r="D28" s="353"/>
      <c r="E28" s="353"/>
      <c r="F28" s="353"/>
      <c r="G28" s="353"/>
      <c r="H28" s="353"/>
      <c r="I28" s="353"/>
      <c r="J28" s="353"/>
      <c r="K28" s="353"/>
    </row>
    <row r="29" spans="1:11" s="233" customFormat="1" ht="42" customHeight="1" x14ac:dyDescent="0.2">
      <c r="A29" s="353"/>
      <c r="B29" s="353"/>
      <c r="C29" s="353"/>
      <c r="D29" s="353"/>
      <c r="E29" s="353"/>
      <c r="F29" s="353"/>
      <c r="G29" s="353"/>
      <c r="H29" s="353"/>
      <c r="I29" s="353"/>
      <c r="J29" s="353"/>
      <c r="K29" s="353"/>
    </row>
    <row r="31" spans="1:11" ht="27" customHeight="1" x14ac:dyDescent="0.2"/>
  </sheetData>
  <sheetProtection password="AA36" sheet="1" objects="1" scenarios="1" selectLockedCells="1" selectUnlockedCells="1"/>
  <mergeCells count="10">
    <mergeCell ref="A5:K5"/>
    <mergeCell ref="A28:K28"/>
    <mergeCell ref="A29:K29"/>
    <mergeCell ref="A1:F1"/>
    <mergeCell ref="G1:H1"/>
    <mergeCell ref="I1:J1"/>
    <mergeCell ref="B2:C2"/>
    <mergeCell ref="D2:H2"/>
    <mergeCell ref="A3:K3"/>
    <mergeCell ref="A27:K27"/>
  </mergeCells>
  <conditionalFormatting sqref="G1:K1">
    <cfRule type="cellIs" dxfId="10" priority="1" operator="equal">
      <formula>0</formula>
    </cfRule>
  </conditionalFormatting>
  <pageMargins left="0.7" right="0.7" top="0.75" bottom="0.75" header="0.3" footer="0.3"/>
  <pageSetup scale="85" orientation="portrait" r:id="rId1"/>
  <headerFooter>
    <oddHeader xml:space="preserve">&amp;L&amp;G&amp;R&amp;G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17"/>
  <sheetViews>
    <sheetView showGridLines="0" zoomScale="90" zoomScaleNormal="90" workbookViewId="0">
      <selection activeCell="F79" sqref="F79"/>
    </sheetView>
  </sheetViews>
  <sheetFormatPr defaultRowHeight="12.75" x14ac:dyDescent="0.2"/>
  <cols>
    <col min="1" max="1" width="23.42578125" style="164" customWidth="1"/>
    <col min="2" max="2" width="11.28515625" style="193" customWidth="1"/>
    <col min="3" max="3" width="9.140625" style="192"/>
    <col min="4" max="4" width="9.140625" style="193"/>
    <col min="5" max="5" width="17.7109375" style="193" customWidth="1"/>
    <col min="6" max="6" width="7.7109375" style="193" customWidth="1"/>
    <col min="7" max="7" width="11" style="193" customWidth="1"/>
    <col min="8" max="8" width="16.7109375" style="193" customWidth="1"/>
    <col min="9" max="9" width="18.42578125" style="30" bestFit="1" customWidth="1"/>
    <col min="10" max="10" width="0" style="30" hidden="1" customWidth="1"/>
    <col min="11" max="11" width="11" style="30" hidden="1" customWidth="1"/>
    <col min="12" max="12" width="9.140625" style="30" hidden="1" customWidth="1"/>
    <col min="13" max="16" width="9.140625" style="30"/>
    <col min="17" max="17" width="29.28515625" style="30" bestFit="1" customWidth="1"/>
    <col min="18" max="16384" width="9.140625" style="30"/>
  </cols>
  <sheetData>
    <row r="1" spans="1:11" ht="9.75" customHeight="1" x14ac:dyDescent="0.2">
      <c r="B1" s="164"/>
      <c r="C1" s="163"/>
      <c r="D1" s="164"/>
      <c r="E1" s="164"/>
      <c r="F1" s="164"/>
      <c r="G1" s="164"/>
      <c r="H1" s="164"/>
      <c r="J1" s="359"/>
      <c r="K1" s="360"/>
    </row>
    <row r="2" spans="1:11" ht="15" customHeight="1" x14ac:dyDescent="0.2">
      <c r="A2" s="42"/>
      <c r="B2" s="194"/>
      <c r="C2" s="122"/>
      <c r="D2" s="194"/>
      <c r="J2" s="359"/>
      <c r="K2" s="360"/>
    </row>
    <row r="3" spans="1:11" ht="15.75" customHeight="1" x14ac:dyDescent="0.2">
      <c r="A3" s="176" t="s">
        <v>191</v>
      </c>
      <c r="B3" s="372"/>
      <c r="C3" s="373"/>
      <c r="D3" s="373"/>
      <c r="E3" s="374"/>
      <c r="G3" s="177" t="s">
        <v>12</v>
      </c>
      <c r="H3" s="44">
        <f ca="1">TODAY()</f>
        <v>43467</v>
      </c>
      <c r="J3" s="364"/>
      <c r="K3" s="364"/>
    </row>
    <row r="4" spans="1:11" ht="9.75" customHeight="1" x14ac:dyDescent="0.2">
      <c r="A4" s="33"/>
      <c r="B4" s="179"/>
      <c r="C4" s="179"/>
      <c r="D4" s="179"/>
      <c r="E4" s="179"/>
      <c r="G4" s="177"/>
      <c r="H4" s="34"/>
      <c r="J4" s="359"/>
      <c r="K4" s="359"/>
    </row>
    <row r="5" spans="1:11" ht="9.75" customHeight="1" thickBot="1" x14ac:dyDescent="0.25">
      <c r="A5" s="33"/>
      <c r="B5" s="179"/>
      <c r="C5" s="179"/>
      <c r="D5" s="179"/>
      <c r="E5" s="179"/>
      <c r="G5" s="177"/>
      <c r="H5" s="35"/>
      <c r="J5" s="359"/>
      <c r="K5" s="359"/>
    </row>
    <row r="6" spans="1:11" ht="15" customHeight="1" thickBot="1" x14ac:dyDescent="0.25">
      <c r="A6" s="176" t="s">
        <v>187</v>
      </c>
      <c r="B6" s="361"/>
      <c r="C6" s="362"/>
      <c r="D6" s="361"/>
      <c r="E6" s="362"/>
      <c r="G6" s="177" t="s">
        <v>15</v>
      </c>
      <c r="H6" s="27"/>
    </row>
    <row r="7" spans="1:11" x14ac:dyDescent="0.2">
      <c r="A7" s="33"/>
      <c r="B7" s="177" t="s">
        <v>46</v>
      </c>
      <c r="C7" s="194"/>
      <c r="D7" s="177" t="s">
        <v>45</v>
      </c>
      <c r="E7" s="194"/>
      <c r="G7" s="177"/>
      <c r="H7" s="35"/>
    </row>
    <row r="8" spans="1:11" ht="12.75" customHeight="1" x14ac:dyDescent="0.2">
      <c r="A8" s="176"/>
      <c r="B8" s="92"/>
      <c r="C8" s="179"/>
      <c r="D8" s="179"/>
      <c r="E8" s="166"/>
      <c r="F8" s="166"/>
      <c r="G8" s="166"/>
      <c r="H8" s="84" t="str">
        <f>IF(H12=1,((K8+K10)/AMI!B14),IF(H12=2,(K8+K10)/AMI!C14,IF(H12=3,(K8+K10)/AMI!D14,IF(H12=4,(K8+K10)/AMI!E14,IF(H12=5,((K8+K10)/AMI!F14),IF(H12=6,((K8+K10))/AMI!G14,""))))))</f>
        <v/>
      </c>
      <c r="K8" s="152">
        <f>H11*12</f>
        <v>0</v>
      </c>
    </row>
    <row r="9" spans="1:11" ht="13.5" customHeight="1" x14ac:dyDescent="0.2">
      <c r="A9" s="176" t="s">
        <v>42</v>
      </c>
      <c r="B9" s="125"/>
      <c r="C9" s="179"/>
      <c r="D9" s="179"/>
      <c r="E9" s="369" t="s">
        <v>209</v>
      </c>
      <c r="F9" s="370"/>
      <c r="G9" s="371"/>
      <c r="H9" s="43" t="str">
        <f>IF(H12=7,((K8+K10)/AMI!H14),IF(H12=8,(K8+K10)/AMI!I14,IF(H12=9,(K8+K10)/AMI!J14,IF(H12=10,(K8+K10)/AMI!K14,""))))</f>
        <v/>
      </c>
      <c r="K9" s="75"/>
    </row>
    <row r="10" spans="1:11" ht="7.5" customHeight="1" x14ac:dyDescent="0.2">
      <c r="B10" s="85"/>
      <c r="C10" s="85"/>
      <c r="D10" s="85"/>
      <c r="E10" s="166"/>
      <c r="F10" s="166"/>
      <c r="G10" s="166"/>
      <c r="K10" s="152">
        <f>(D10*12)</f>
        <v>0</v>
      </c>
    </row>
    <row r="11" spans="1:11" ht="28.5" customHeight="1" x14ac:dyDescent="0.2">
      <c r="A11" s="181" t="s">
        <v>0</v>
      </c>
      <c r="B11" s="181"/>
      <c r="C11" s="375" t="s">
        <v>59</v>
      </c>
      <c r="D11" s="376"/>
      <c r="E11" s="76"/>
      <c r="F11" s="76"/>
      <c r="G11" s="36" t="s">
        <v>95</v>
      </c>
      <c r="H11" s="77">
        <f>'Income Calculations Sheet'!H45:K45</f>
        <v>0</v>
      </c>
    </row>
    <row r="12" spans="1:11" ht="14.45" customHeight="1" x14ac:dyDescent="0.2">
      <c r="A12" s="163"/>
      <c r="B12" s="28"/>
      <c r="G12" s="36" t="s">
        <v>33</v>
      </c>
      <c r="H12" s="78"/>
      <c r="I12" s="40"/>
    </row>
    <row r="13" spans="1:11" ht="7.5" customHeight="1" x14ac:dyDescent="0.2">
      <c r="B13" s="37"/>
      <c r="C13" s="79"/>
      <c r="D13" s="79"/>
      <c r="E13" s="79"/>
      <c r="F13" s="79"/>
      <c r="G13" s="79"/>
      <c r="H13" s="79"/>
    </row>
    <row r="14" spans="1:11" ht="12" customHeight="1" x14ac:dyDescent="0.2">
      <c r="B14" s="28"/>
      <c r="C14" s="367" t="s">
        <v>170</v>
      </c>
      <c r="D14" s="368"/>
      <c r="E14" s="368"/>
      <c r="F14" s="368"/>
      <c r="G14" s="368"/>
      <c r="H14" s="368"/>
    </row>
    <row r="15" spans="1:11" ht="17.25" customHeight="1" x14ac:dyDescent="0.2">
      <c r="B15" s="91">
        <f>(B12+B14)</f>
        <v>0</v>
      </c>
      <c r="C15" s="368"/>
      <c r="D15" s="368"/>
      <c r="E15" s="368"/>
      <c r="F15" s="368"/>
      <c r="G15" s="368"/>
      <c r="H15" s="368"/>
    </row>
    <row r="16" spans="1:11" s="261" customFormat="1" ht="6.75" customHeight="1" x14ac:dyDescent="0.2">
      <c r="B16" s="38"/>
      <c r="C16" s="79"/>
      <c r="D16" s="79"/>
      <c r="E16" s="79"/>
      <c r="F16" s="79"/>
      <c r="G16" s="79"/>
      <c r="H16" s="79"/>
    </row>
    <row r="17" spans="1:254" s="261" customFormat="1" ht="16.899999999999999" customHeight="1" x14ac:dyDescent="0.2">
      <c r="A17" s="260" t="s">
        <v>285</v>
      </c>
      <c r="B17" s="260"/>
      <c r="C17" s="264"/>
      <c r="D17" s="265"/>
      <c r="E17" s="262"/>
      <c r="F17" s="263"/>
      <c r="G17" s="179"/>
      <c r="H17" s="179"/>
      <c r="I17" s="85"/>
      <c r="J17" s="85"/>
      <c r="K17" s="85"/>
      <c r="L17" s="85"/>
      <c r="M17" s="85"/>
      <c r="N17" s="85"/>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c r="CW17" s="259"/>
      <c r="CX17" s="259"/>
      <c r="CY17" s="259"/>
      <c r="CZ17" s="259"/>
      <c r="DA17" s="259"/>
      <c r="DB17" s="259"/>
      <c r="DC17" s="259"/>
      <c r="DD17" s="259"/>
      <c r="DE17" s="259"/>
      <c r="DF17" s="259"/>
      <c r="DG17" s="259"/>
      <c r="DH17" s="259"/>
      <c r="DI17" s="259"/>
      <c r="DJ17" s="259"/>
      <c r="DK17" s="259"/>
      <c r="DL17" s="259"/>
      <c r="DM17" s="259"/>
      <c r="DN17" s="259"/>
      <c r="DO17" s="259"/>
      <c r="DP17" s="259"/>
      <c r="DQ17" s="259"/>
      <c r="DR17" s="259"/>
      <c r="DS17" s="259"/>
      <c r="DT17" s="259"/>
      <c r="DU17" s="259"/>
      <c r="DV17" s="259"/>
      <c r="DW17" s="259"/>
      <c r="DX17" s="259"/>
      <c r="DY17" s="259"/>
      <c r="DZ17" s="259"/>
      <c r="EA17" s="259"/>
      <c r="EB17" s="259"/>
      <c r="EC17" s="259"/>
      <c r="ED17" s="259"/>
      <c r="EE17" s="259"/>
      <c r="EF17" s="259"/>
      <c r="EG17" s="259"/>
      <c r="EH17" s="259"/>
      <c r="EI17" s="259"/>
      <c r="EJ17" s="259"/>
      <c r="EK17" s="259"/>
      <c r="EL17" s="259"/>
      <c r="EM17" s="259"/>
      <c r="EN17" s="259"/>
      <c r="EO17" s="259"/>
      <c r="EP17" s="259"/>
      <c r="EQ17" s="259"/>
      <c r="ER17" s="259"/>
      <c r="ES17" s="259"/>
      <c r="ET17" s="259"/>
      <c r="EU17" s="259"/>
      <c r="EV17" s="259"/>
      <c r="EW17" s="259"/>
      <c r="EX17" s="259"/>
      <c r="EY17" s="259"/>
      <c r="EZ17" s="259"/>
      <c r="FA17" s="259"/>
      <c r="FB17" s="259"/>
      <c r="FC17" s="259"/>
      <c r="FD17" s="259"/>
      <c r="FE17" s="259"/>
      <c r="FF17" s="259"/>
      <c r="FG17" s="259"/>
      <c r="FH17" s="259"/>
      <c r="FI17" s="259"/>
      <c r="FJ17" s="259"/>
      <c r="FK17" s="259"/>
      <c r="FL17" s="259"/>
      <c r="FM17" s="259"/>
      <c r="FN17" s="259"/>
      <c r="FO17" s="259"/>
      <c r="FP17" s="259"/>
      <c r="FQ17" s="259"/>
      <c r="FR17" s="259"/>
      <c r="FS17" s="259"/>
      <c r="FT17" s="259"/>
      <c r="FU17" s="259"/>
      <c r="FV17" s="259"/>
      <c r="FW17" s="259"/>
      <c r="FX17" s="259"/>
      <c r="FY17" s="259"/>
      <c r="FZ17" s="259"/>
      <c r="GA17" s="259"/>
      <c r="GB17" s="259"/>
      <c r="GC17" s="259"/>
      <c r="GD17" s="259"/>
      <c r="GE17" s="259"/>
      <c r="GF17" s="259"/>
      <c r="GG17" s="259"/>
      <c r="GH17" s="259"/>
      <c r="GI17" s="259"/>
      <c r="GJ17" s="259"/>
      <c r="GK17" s="259"/>
      <c r="GL17" s="259"/>
      <c r="GM17" s="259"/>
      <c r="GN17" s="259"/>
      <c r="GO17" s="259"/>
      <c r="GP17" s="259"/>
      <c r="GQ17" s="259"/>
      <c r="GR17" s="259"/>
      <c r="GS17" s="259"/>
      <c r="GT17" s="259"/>
      <c r="GU17" s="259"/>
      <c r="GV17" s="259"/>
      <c r="GW17" s="259"/>
      <c r="GX17" s="259"/>
      <c r="GY17" s="259"/>
      <c r="GZ17" s="259"/>
      <c r="HA17" s="259"/>
      <c r="HB17" s="259"/>
      <c r="HC17" s="259"/>
      <c r="HD17" s="259"/>
      <c r="HE17" s="259"/>
      <c r="HF17" s="259"/>
      <c r="HG17" s="259"/>
      <c r="HH17" s="259"/>
      <c r="HI17" s="259"/>
      <c r="HJ17" s="259"/>
      <c r="HK17" s="259"/>
      <c r="HL17" s="259"/>
      <c r="HM17" s="259"/>
      <c r="HN17" s="259"/>
      <c r="HO17" s="259"/>
      <c r="HP17" s="259"/>
      <c r="HQ17" s="259"/>
      <c r="HR17" s="259"/>
      <c r="HS17" s="259"/>
      <c r="HT17" s="259"/>
      <c r="HU17" s="259"/>
      <c r="HV17" s="259"/>
      <c r="HW17" s="259"/>
      <c r="HX17" s="259"/>
      <c r="HY17" s="259"/>
      <c r="HZ17" s="259"/>
      <c r="IA17" s="259"/>
      <c r="IB17" s="259"/>
      <c r="IC17" s="259"/>
      <c r="ID17" s="259"/>
      <c r="IE17" s="259"/>
      <c r="IF17" s="259"/>
      <c r="IG17" s="259"/>
      <c r="IH17" s="259"/>
      <c r="II17" s="259"/>
      <c r="IJ17" s="259"/>
      <c r="IK17" s="259"/>
      <c r="IL17" s="259"/>
      <c r="IM17" s="259"/>
      <c r="IN17" s="259"/>
      <c r="IO17" s="259"/>
      <c r="IP17" s="259"/>
      <c r="IQ17" s="259"/>
      <c r="IR17" s="259"/>
      <c r="IS17" s="259"/>
      <c r="IT17" s="259"/>
    </row>
    <row r="18" spans="1:254" s="261" customFormat="1" ht="6.75" customHeight="1" x14ac:dyDescent="0.2">
      <c r="B18" s="38"/>
      <c r="C18" s="79"/>
      <c r="D18" s="79"/>
      <c r="E18" s="79"/>
      <c r="F18" s="79"/>
      <c r="G18" s="79"/>
      <c r="H18" s="79"/>
    </row>
    <row r="19" spans="1:254" s="261" customFormat="1" ht="14.25" customHeight="1" x14ac:dyDescent="0.2">
      <c r="A19" s="261" t="s">
        <v>286</v>
      </c>
      <c r="B19" s="340"/>
      <c r="C19" s="79"/>
      <c r="D19" s="79"/>
      <c r="E19" s="79"/>
      <c r="F19" s="79"/>
      <c r="G19" s="79"/>
      <c r="H19" s="79"/>
    </row>
    <row r="20" spans="1:254" s="261" customFormat="1" ht="6.75" customHeight="1" x14ac:dyDescent="0.2">
      <c r="B20" s="38"/>
      <c r="C20" s="79"/>
      <c r="D20" s="79"/>
      <c r="E20" s="79"/>
      <c r="F20" s="79"/>
      <c r="G20" s="79"/>
      <c r="H20" s="79"/>
    </row>
    <row r="21" spans="1:254" ht="17.25" customHeight="1" x14ac:dyDescent="0.2">
      <c r="A21" s="174" t="s">
        <v>202</v>
      </c>
      <c r="B21" s="379"/>
      <c r="C21" s="380"/>
      <c r="D21" s="380"/>
      <c r="E21" s="79"/>
      <c r="F21" s="79"/>
      <c r="G21" s="79"/>
      <c r="H21" s="79"/>
    </row>
    <row r="22" spans="1:254" ht="6.75" customHeight="1" x14ac:dyDescent="0.2">
      <c r="B22" s="38"/>
      <c r="C22" s="79"/>
      <c r="D22" s="79"/>
      <c r="E22" s="79"/>
      <c r="F22" s="79"/>
      <c r="G22" s="79"/>
      <c r="H22" s="79"/>
    </row>
    <row r="23" spans="1:254" ht="15.75" customHeight="1" x14ac:dyDescent="0.2">
      <c r="A23" s="174" t="s">
        <v>118</v>
      </c>
      <c r="B23" s="365"/>
      <c r="C23" s="366"/>
      <c r="D23" s="366"/>
      <c r="E23" s="366"/>
      <c r="F23" s="176"/>
      <c r="G23" s="177"/>
      <c r="H23" s="39"/>
    </row>
    <row r="24" spans="1:254" ht="9.6" customHeight="1" x14ac:dyDescent="0.2"/>
    <row r="25" spans="1:254" ht="14.25" x14ac:dyDescent="0.2">
      <c r="A25" s="174" t="s">
        <v>1</v>
      </c>
      <c r="B25" s="174"/>
      <c r="C25" s="174"/>
      <c r="D25" s="174"/>
      <c r="E25" s="174"/>
      <c r="F25" s="174"/>
      <c r="G25" s="174"/>
      <c r="H25" s="174"/>
    </row>
    <row r="26" spans="1:254" ht="6" customHeight="1" x14ac:dyDescent="0.2"/>
    <row r="27" spans="1:254" x14ac:dyDescent="0.2">
      <c r="B27" s="31"/>
      <c r="D27" s="176" t="s">
        <v>17</v>
      </c>
      <c r="E27" s="168"/>
      <c r="F27" s="172"/>
      <c r="G27" s="172"/>
      <c r="H27" s="173"/>
    </row>
    <row r="28" spans="1:254" ht="4.5" customHeight="1" x14ac:dyDescent="0.2">
      <c r="D28" s="176"/>
    </row>
    <row r="29" spans="1:254" x14ac:dyDescent="0.2">
      <c r="B29" s="31"/>
      <c r="D29" s="176" t="s">
        <v>17</v>
      </c>
      <c r="E29" s="168"/>
      <c r="F29" s="169"/>
      <c r="G29" s="169"/>
      <c r="H29" s="170"/>
    </row>
    <row r="30" spans="1:254" ht="4.5" customHeight="1" x14ac:dyDescent="0.2">
      <c r="D30" s="176"/>
    </row>
    <row r="31" spans="1:254" x14ac:dyDescent="0.2">
      <c r="B31" s="31"/>
      <c r="D31" s="176" t="s">
        <v>17</v>
      </c>
      <c r="E31" s="168"/>
      <c r="F31" s="169"/>
      <c r="G31" s="169"/>
      <c r="H31" s="170"/>
    </row>
    <row r="32" spans="1:254" ht="9" customHeight="1" x14ac:dyDescent="0.2">
      <c r="A32" s="167"/>
      <c r="B32" s="167"/>
      <c r="C32" s="167"/>
      <c r="D32" s="167"/>
      <c r="E32" s="167"/>
      <c r="F32" s="167"/>
      <c r="G32" s="167"/>
      <c r="H32" s="167"/>
    </row>
    <row r="33" spans="1:8" s="164" customFormat="1" x14ac:dyDescent="0.2">
      <c r="A33" s="180" t="s">
        <v>119</v>
      </c>
      <c r="B33" s="31"/>
      <c r="C33" s="192"/>
      <c r="D33" s="176" t="s">
        <v>50</v>
      </c>
      <c r="E33" s="168"/>
      <c r="F33" s="169"/>
      <c r="G33" s="169"/>
      <c r="H33" s="170"/>
    </row>
    <row r="34" spans="1:8" s="164" customFormat="1" ht="9" customHeight="1" x14ac:dyDescent="0.2">
      <c r="A34" s="167"/>
      <c r="B34" s="167"/>
      <c r="C34" s="167"/>
      <c r="D34" s="167"/>
      <c r="E34" s="167"/>
      <c r="F34" s="167"/>
      <c r="G34" s="167"/>
      <c r="H34" s="167"/>
    </row>
    <row r="35" spans="1:8" s="164" customFormat="1" ht="18.75" hidden="1" customHeight="1" thickBot="1" x14ac:dyDescent="0.25">
      <c r="A35" s="188" t="s">
        <v>203</v>
      </c>
      <c r="B35" s="189"/>
      <c r="C35" s="189"/>
      <c r="D35" s="189"/>
      <c r="E35" s="189"/>
      <c r="F35" s="189"/>
      <c r="G35" s="189"/>
      <c r="H35" s="189"/>
    </row>
    <row r="36" spans="1:8" s="164" customFormat="1" ht="9" hidden="1" customHeight="1" thickTop="1" x14ac:dyDescent="0.2">
      <c r="A36" s="167"/>
      <c r="B36" s="167"/>
      <c r="C36" s="167"/>
      <c r="D36" s="167"/>
      <c r="E36" s="167"/>
      <c r="F36" s="167"/>
      <c r="G36" s="167"/>
      <c r="H36" s="167"/>
    </row>
    <row r="37" spans="1:8" s="164" customFormat="1" hidden="1" x14ac:dyDescent="0.2">
      <c r="A37" s="180" t="s">
        <v>204</v>
      </c>
      <c r="B37" s="31"/>
      <c r="C37" s="192"/>
      <c r="D37" s="176"/>
      <c r="E37" s="41"/>
      <c r="F37" s="41"/>
      <c r="G37" s="41"/>
      <c r="H37" s="41"/>
    </row>
    <row r="38" spans="1:8" s="164" customFormat="1" ht="9" hidden="1" customHeight="1" x14ac:dyDescent="0.2">
      <c r="A38" s="167"/>
      <c r="B38" s="167"/>
      <c r="C38" s="167"/>
      <c r="D38" s="167"/>
      <c r="E38" s="167"/>
      <c r="F38" s="167"/>
      <c r="G38" s="167"/>
      <c r="H38" s="167"/>
    </row>
    <row r="39" spans="1:8" s="164" customFormat="1" hidden="1" x14ac:dyDescent="0.2">
      <c r="A39" s="180" t="s">
        <v>205</v>
      </c>
      <c r="B39" s="31"/>
      <c r="C39" s="192"/>
      <c r="D39" s="176"/>
      <c r="E39" s="41"/>
      <c r="F39" s="41"/>
      <c r="G39" s="41"/>
      <c r="H39" s="41"/>
    </row>
    <row r="40" spans="1:8" s="164" customFormat="1" ht="9" hidden="1" customHeight="1" x14ac:dyDescent="0.2">
      <c r="A40" s="167"/>
      <c r="B40" s="167"/>
      <c r="C40" s="167"/>
      <c r="D40" s="167"/>
      <c r="E40" s="167"/>
      <c r="F40" s="167"/>
      <c r="G40" s="167"/>
      <c r="H40" s="167"/>
    </row>
    <row r="41" spans="1:8" s="164" customFormat="1" hidden="1" x14ac:dyDescent="0.2">
      <c r="A41" s="180" t="s">
        <v>206</v>
      </c>
      <c r="B41" s="31"/>
      <c r="C41" s="192"/>
      <c r="D41" s="176"/>
      <c r="E41" s="41"/>
      <c r="F41" s="41"/>
      <c r="G41" s="41"/>
      <c r="H41" s="41"/>
    </row>
    <row r="42" spans="1:8" s="164" customFormat="1" ht="9" hidden="1" customHeight="1" x14ac:dyDescent="0.2">
      <c r="A42" s="167"/>
      <c r="B42" s="167"/>
      <c r="C42" s="167"/>
      <c r="D42" s="167"/>
      <c r="E42" s="167"/>
      <c r="F42" s="167"/>
      <c r="G42" s="167"/>
      <c r="H42" s="167"/>
    </row>
    <row r="43" spans="1:8" s="164" customFormat="1" hidden="1" x14ac:dyDescent="0.2">
      <c r="A43" s="180" t="s">
        <v>207</v>
      </c>
      <c r="B43" s="31"/>
      <c r="C43" s="192"/>
      <c r="D43" s="176"/>
      <c r="E43" s="41"/>
      <c r="F43" s="41"/>
      <c r="G43" s="41"/>
      <c r="H43" s="41"/>
    </row>
    <row r="44" spans="1:8" s="164" customFormat="1" ht="9" hidden="1" customHeight="1" x14ac:dyDescent="0.2">
      <c r="A44" s="167"/>
      <c r="B44" s="167"/>
      <c r="C44" s="167"/>
      <c r="D44" s="167"/>
      <c r="E44" s="167"/>
      <c r="F44" s="167"/>
      <c r="G44" s="167"/>
      <c r="H44" s="167"/>
    </row>
    <row r="45" spans="1:8" s="164" customFormat="1" hidden="1" x14ac:dyDescent="0.2">
      <c r="A45" s="180" t="s">
        <v>208</v>
      </c>
      <c r="B45" s="31"/>
      <c r="C45" s="192"/>
      <c r="D45" s="176"/>
      <c r="E45" s="41"/>
      <c r="F45" s="41"/>
      <c r="G45" s="41"/>
      <c r="H45" s="41"/>
    </row>
    <row r="46" spans="1:8" s="164" customFormat="1" ht="9" customHeight="1" x14ac:dyDescent="0.2">
      <c r="A46" s="167"/>
      <c r="B46" s="167"/>
      <c r="C46" s="167"/>
      <c r="D46" s="167"/>
      <c r="E46" s="167"/>
      <c r="F46" s="167"/>
      <c r="G46" s="167"/>
      <c r="H46" s="167"/>
    </row>
    <row r="47" spans="1:8" x14ac:dyDescent="0.2">
      <c r="A47" s="165" t="s">
        <v>13</v>
      </c>
      <c r="B47" s="187">
        <f>B15+B27+B29+B31+B33+B37+B39+B41+B43+B45</f>
        <v>0</v>
      </c>
    </row>
    <row r="48" spans="1:8" x14ac:dyDescent="0.2">
      <c r="A48" s="176"/>
      <c r="B48" s="37"/>
    </row>
    <row r="49" spans="1:254" ht="14.25" x14ac:dyDescent="0.2">
      <c r="A49" s="171" t="s">
        <v>16</v>
      </c>
      <c r="B49" s="171"/>
      <c r="C49" s="171"/>
      <c r="D49" s="171"/>
      <c r="E49" s="177"/>
      <c r="F49" s="175"/>
      <c r="G49" s="175"/>
      <c r="H49" s="175"/>
    </row>
    <row r="50" spans="1:254" ht="6.75" customHeight="1" x14ac:dyDescent="0.2">
      <c r="A50" s="163"/>
      <c r="B50" s="192"/>
      <c r="D50" s="192"/>
      <c r="E50" s="175"/>
      <c r="F50" s="175"/>
      <c r="G50" s="175"/>
      <c r="H50" s="175"/>
      <c r="I50" s="85"/>
      <c r="J50" s="85"/>
      <c r="K50" s="85"/>
      <c r="L50" s="85"/>
      <c r="M50" s="85"/>
      <c r="N50" s="85"/>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c r="DJ50" s="363"/>
      <c r="DK50" s="363"/>
      <c r="DL50" s="363"/>
      <c r="DM50" s="363"/>
      <c r="DN50" s="363"/>
      <c r="DO50" s="363"/>
      <c r="DP50" s="363"/>
      <c r="DQ50" s="363"/>
      <c r="DR50" s="363"/>
      <c r="DS50" s="363"/>
      <c r="DT50" s="363"/>
      <c r="DU50" s="363"/>
      <c r="DV50" s="363"/>
      <c r="DW50" s="363"/>
      <c r="DX50" s="363"/>
      <c r="DY50" s="363"/>
      <c r="DZ50" s="363"/>
      <c r="EA50" s="363"/>
      <c r="EB50" s="363"/>
      <c r="EC50" s="363"/>
      <c r="ED50" s="363"/>
      <c r="EE50" s="363"/>
      <c r="EF50" s="363"/>
      <c r="EG50" s="363"/>
      <c r="EH50" s="363"/>
      <c r="EI50" s="363"/>
      <c r="EJ50" s="363"/>
      <c r="EK50" s="363"/>
      <c r="EL50" s="363"/>
      <c r="EM50" s="363"/>
      <c r="EN50" s="363"/>
      <c r="EO50" s="363"/>
      <c r="EP50" s="363"/>
      <c r="EQ50" s="363"/>
      <c r="ER50" s="363"/>
      <c r="ES50" s="363"/>
      <c r="ET50" s="363"/>
      <c r="EU50" s="363"/>
      <c r="EV50" s="363"/>
      <c r="EW50" s="363"/>
      <c r="EX50" s="363"/>
      <c r="EY50" s="363"/>
      <c r="EZ50" s="363"/>
      <c r="FA50" s="363"/>
      <c r="FB50" s="363"/>
      <c r="FC50" s="363"/>
      <c r="FD50" s="363"/>
      <c r="FE50" s="363"/>
      <c r="FF50" s="363"/>
      <c r="FG50" s="363"/>
      <c r="FH50" s="363"/>
      <c r="FI50" s="363"/>
      <c r="FJ50" s="363"/>
      <c r="FK50" s="363"/>
      <c r="FL50" s="363"/>
      <c r="FM50" s="363"/>
      <c r="FN50" s="363"/>
      <c r="FO50" s="363"/>
      <c r="FP50" s="363"/>
      <c r="FQ50" s="363"/>
      <c r="FR50" s="363"/>
      <c r="FS50" s="363"/>
      <c r="FT50" s="363"/>
      <c r="FU50" s="363"/>
      <c r="FV50" s="363"/>
      <c r="FW50" s="363"/>
      <c r="FX50" s="363"/>
      <c r="FY50" s="363"/>
      <c r="FZ50" s="363"/>
      <c r="GA50" s="363"/>
      <c r="GB50" s="363"/>
      <c r="GC50" s="363"/>
      <c r="GD50" s="363"/>
      <c r="GE50" s="363"/>
      <c r="GF50" s="363"/>
      <c r="GG50" s="363"/>
      <c r="GH50" s="363"/>
      <c r="GI50" s="363"/>
      <c r="GJ50" s="363"/>
      <c r="GK50" s="363"/>
      <c r="GL50" s="363"/>
      <c r="GM50" s="363"/>
      <c r="GN50" s="363"/>
      <c r="GO50" s="363"/>
      <c r="GP50" s="363"/>
      <c r="GQ50" s="363"/>
      <c r="GR50" s="363"/>
      <c r="GS50" s="363"/>
      <c r="GT50" s="363"/>
      <c r="GU50" s="363"/>
      <c r="GV50" s="363"/>
      <c r="GW50" s="363"/>
      <c r="GX50" s="363"/>
      <c r="GY50" s="363"/>
      <c r="GZ50" s="363"/>
      <c r="HA50" s="363"/>
      <c r="HB50" s="363"/>
      <c r="HC50" s="363"/>
      <c r="HD50" s="363"/>
      <c r="HE50" s="363"/>
      <c r="HF50" s="363"/>
      <c r="HG50" s="363"/>
      <c r="HH50" s="363"/>
      <c r="HI50" s="363"/>
      <c r="HJ50" s="363"/>
      <c r="HK50" s="363"/>
      <c r="HL50" s="363"/>
      <c r="HM50" s="363"/>
      <c r="HN50" s="363"/>
      <c r="HO50" s="363"/>
      <c r="HP50" s="363"/>
      <c r="HQ50" s="363"/>
      <c r="HR50" s="363"/>
      <c r="HS50" s="363"/>
      <c r="HT50" s="363"/>
      <c r="HU50" s="363"/>
      <c r="HV50" s="363"/>
      <c r="HW50" s="363"/>
      <c r="HX50" s="363"/>
      <c r="HY50" s="363"/>
      <c r="HZ50" s="363"/>
      <c r="IA50" s="363"/>
      <c r="IB50" s="363"/>
      <c r="IC50" s="363"/>
      <c r="ID50" s="363"/>
      <c r="IE50" s="363"/>
      <c r="IF50" s="363"/>
      <c r="IG50" s="363"/>
      <c r="IH50" s="363"/>
      <c r="II50" s="363"/>
      <c r="IJ50" s="363"/>
      <c r="IK50" s="363"/>
      <c r="IL50" s="363"/>
      <c r="IM50" s="363"/>
      <c r="IN50" s="363"/>
      <c r="IO50" s="363"/>
      <c r="IP50" s="363"/>
      <c r="IQ50" s="363"/>
      <c r="IR50" s="363"/>
      <c r="IS50" s="363"/>
      <c r="IT50" s="363"/>
    </row>
    <row r="51" spans="1:254" ht="16.899999999999999" customHeight="1" x14ac:dyDescent="0.2">
      <c r="A51" s="50" t="s">
        <v>169</v>
      </c>
      <c r="B51" s="192"/>
      <c r="D51" s="171"/>
      <c r="E51" s="194"/>
      <c r="F51" s="178"/>
      <c r="G51" s="178"/>
      <c r="H51" s="178"/>
      <c r="I51" s="85"/>
      <c r="J51" s="85"/>
      <c r="K51" s="85"/>
      <c r="L51" s="85"/>
      <c r="M51" s="85"/>
      <c r="N51" s="85"/>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row>
    <row r="52" spans="1:254" s="158" customFormat="1" ht="6.75" customHeight="1" x14ac:dyDescent="0.2">
      <c r="A52" s="163"/>
      <c r="B52" s="192"/>
      <c r="C52" s="192"/>
      <c r="D52" s="192"/>
      <c r="E52" s="175"/>
      <c r="F52" s="175"/>
      <c r="G52" s="175"/>
      <c r="H52" s="175"/>
      <c r="I52" s="85"/>
      <c r="J52" s="85"/>
      <c r="K52" s="85"/>
      <c r="L52" s="85"/>
      <c r="M52" s="85"/>
      <c r="N52" s="85"/>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c r="DJ52" s="363"/>
      <c r="DK52" s="363"/>
      <c r="DL52" s="363"/>
      <c r="DM52" s="363"/>
      <c r="DN52" s="363"/>
      <c r="DO52" s="363"/>
      <c r="DP52" s="363"/>
      <c r="DQ52" s="363"/>
      <c r="DR52" s="363"/>
      <c r="DS52" s="363"/>
      <c r="DT52" s="363"/>
      <c r="DU52" s="363"/>
      <c r="DV52" s="363"/>
      <c r="DW52" s="363"/>
      <c r="DX52" s="363"/>
      <c r="DY52" s="363"/>
      <c r="DZ52" s="363"/>
      <c r="EA52" s="363"/>
      <c r="EB52" s="363"/>
      <c r="EC52" s="363"/>
      <c r="ED52" s="363"/>
      <c r="EE52" s="363"/>
      <c r="EF52" s="363"/>
      <c r="EG52" s="363"/>
      <c r="EH52" s="363"/>
      <c r="EI52" s="363"/>
      <c r="EJ52" s="363"/>
      <c r="EK52" s="363"/>
      <c r="EL52" s="363"/>
      <c r="EM52" s="363"/>
      <c r="EN52" s="363"/>
      <c r="EO52" s="363"/>
      <c r="EP52" s="363"/>
      <c r="EQ52" s="363"/>
      <c r="ER52" s="363"/>
      <c r="ES52" s="363"/>
      <c r="ET52" s="363"/>
      <c r="EU52" s="363"/>
      <c r="EV52" s="363"/>
      <c r="EW52" s="363"/>
      <c r="EX52" s="363"/>
      <c r="EY52" s="363"/>
      <c r="EZ52" s="363"/>
      <c r="FA52" s="363"/>
      <c r="FB52" s="363"/>
      <c r="FC52" s="363"/>
      <c r="FD52" s="363"/>
      <c r="FE52" s="363"/>
      <c r="FF52" s="363"/>
      <c r="FG52" s="363"/>
      <c r="FH52" s="363"/>
      <c r="FI52" s="363"/>
      <c r="FJ52" s="363"/>
      <c r="FK52" s="363"/>
      <c r="FL52" s="363"/>
      <c r="FM52" s="363"/>
      <c r="FN52" s="363"/>
      <c r="FO52" s="363"/>
      <c r="FP52" s="363"/>
      <c r="FQ52" s="363"/>
      <c r="FR52" s="363"/>
      <c r="FS52" s="363"/>
      <c r="FT52" s="363"/>
      <c r="FU52" s="363"/>
      <c r="FV52" s="363"/>
      <c r="FW52" s="363"/>
      <c r="FX52" s="363"/>
      <c r="FY52" s="363"/>
      <c r="FZ52" s="363"/>
      <c r="GA52" s="363"/>
      <c r="GB52" s="363"/>
      <c r="GC52" s="363"/>
      <c r="GD52" s="363"/>
      <c r="GE52" s="363"/>
      <c r="GF52" s="363"/>
      <c r="GG52" s="363"/>
      <c r="GH52" s="363"/>
      <c r="GI52" s="363"/>
      <c r="GJ52" s="363"/>
      <c r="GK52" s="363"/>
      <c r="GL52" s="363"/>
      <c r="GM52" s="363"/>
      <c r="GN52" s="363"/>
      <c r="GO52" s="363"/>
      <c r="GP52" s="363"/>
      <c r="GQ52" s="363"/>
      <c r="GR52" s="363"/>
      <c r="GS52" s="363"/>
      <c r="GT52" s="363"/>
      <c r="GU52" s="363"/>
      <c r="GV52" s="363"/>
      <c r="GW52" s="363"/>
      <c r="GX52" s="363"/>
      <c r="GY52" s="363"/>
      <c r="GZ52" s="363"/>
      <c r="HA52" s="363"/>
      <c r="HB52" s="363"/>
      <c r="HC52" s="363"/>
      <c r="HD52" s="363"/>
      <c r="HE52" s="363"/>
      <c r="HF52" s="363"/>
      <c r="HG52" s="363"/>
      <c r="HH52" s="363"/>
      <c r="HI52" s="363"/>
      <c r="HJ52" s="363"/>
      <c r="HK52" s="363"/>
      <c r="HL52" s="363"/>
      <c r="HM52" s="363"/>
      <c r="HN52" s="363"/>
      <c r="HO52" s="363"/>
      <c r="HP52" s="363"/>
      <c r="HQ52" s="363"/>
      <c r="HR52" s="363"/>
      <c r="HS52" s="363"/>
      <c r="HT52" s="363"/>
      <c r="HU52" s="363"/>
      <c r="HV52" s="363"/>
      <c r="HW52" s="363"/>
      <c r="HX52" s="363"/>
      <c r="HY52" s="363"/>
      <c r="HZ52" s="363"/>
      <c r="IA52" s="363"/>
      <c r="IB52" s="363"/>
      <c r="IC52" s="363"/>
      <c r="ID52" s="363"/>
      <c r="IE52" s="363"/>
      <c r="IF52" s="363"/>
      <c r="IG52" s="363"/>
      <c r="IH52" s="363"/>
      <c r="II52" s="363"/>
      <c r="IJ52" s="363"/>
      <c r="IK52" s="363"/>
      <c r="IL52" s="363"/>
      <c r="IM52" s="363"/>
      <c r="IN52" s="363"/>
      <c r="IO52" s="363"/>
      <c r="IP52" s="363"/>
      <c r="IQ52" s="363"/>
      <c r="IR52" s="363"/>
      <c r="IS52" s="363"/>
      <c r="IT52" s="363"/>
    </row>
    <row r="53" spans="1:254" ht="19.5" customHeight="1" x14ac:dyDescent="0.2">
      <c r="A53" s="231" t="s">
        <v>165</v>
      </c>
      <c r="B53" s="124"/>
      <c r="C53" s="381"/>
      <c r="D53" s="382"/>
      <c r="E53" s="382"/>
      <c r="F53" s="382"/>
      <c r="G53" s="382"/>
      <c r="H53" s="378"/>
    </row>
    <row r="54" spans="1:254" s="101" customFormat="1" ht="9" customHeight="1" x14ac:dyDescent="0.2">
      <c r="A54" s="164"/>
      <c r="B54" s="175"/>
      <c r="C54" s="175"/>
      <c r="D54" s="176"/>
      <c r="E54" s="81"/>
      <c r="F54" s="102"/>
      <c r="G54" s="102"/>
      <c r="H54" s="102"/>
    </row>
    <row r="55" spans="1:254" ht="12.75" customHeight="1" x14ac:dyDescent="0.2">
      <c r="A55" s="123" t="s">
        <v>49</v>
      </c>
      <c r="B55" s="167"/>
      <c r="C55" s="167"/>
      <c r="D55" s="167"/>
      <c r="E55" s="81"/>
      <c r="F55" s="86"/>
      <c r="G55" s="86"/>
      <c r="H55" s="86"/>
    </row>
    <row r="56" spans="1:254" ht="17.25" customHeight="1" x14ac:dyDescent="0.2">
      <c r="A56" s="167" t="s">
        <v>26</v>
      </c>
      <c r="B56" s="381"/>
      <c r="C56" s="382"/>
      <c r="D56" s="382"/>
      <c r="E56" s="378"/>
    </row>
    <row r="57" spans="1:254" ht="16.5" customHeight="1" x14ac:dyDescent="0.2">
      <c r="A57" s="167" t="s">
        <v>18</v>
      </c>
      <c r="B57" s="381"/>
      <c r="C57" s="382"/>
      <c r="D57" s="382"/>
      <c r="E57" s="378"/>
      <c r="F57" s="176"/>
      <c r="G57" s="175"/>
    </row>
    <row r="58" spans="1:254" ht="17.25" customHeight="1" x14ac:dyDescent="0.2">
      <c r="A58" s="167" t="s">
        <v>19</v>
      </c>
      <c r="B58" s="383"/>
      <c r="C58" s="378"/>
    </row>
    <row r="59" spans="1:254" ht="17.25" customHeight="1" x14ac:dyDescent="0.2">
      <c r="A59" s="167"/>
      <c r="B59" s="32"/>
      <c r="C59" s="32"/>
    </row>
    <row r="60" spans="1:254" ht="21.75" customHeight="1" x14ac:dyDescent="0.2">
      <c r="A60" s="167" t="s">
        <v>89</v>
      </c>
      <c r="B60" s="383"/>
      <c r="C60" s="382"/>
      <c r="D60" s="382"/>
      <c r="E60" s="378"/>
    </row>
    <row r="61" spans="1:254" ht="17.25" customHeight="1" x14ac:dyDescent="0.2">
      <c r="A61" s="167" t="s">
        <v>91</v>
      </c>
      <c r="B61" s="377"/>
      <c r="C61" s="378"/>
    </row>
    <row r="62" spans="1:254" ht="8.25" customHeight="1" thickBot="1" x14ac:dyDescent="0.25">
      <c r="A62" s="82"/>
      <c r="B62" s="82"/>
      <c r="C62" s="190"/>
      <c r="D62" s="82"/>
      <c r="E62" s="82"/>
      <c r="F62" s="82"/>
      <c r="G62" s="82"/>
      <c r="H62" s="82"/>
    </row>
    <row r="63" spans="1:254" ht="18" customHeight="1" thickTop="1" x14ac:dyDescent="0.2">
      <c r="A63" s="179" t="s">
        <v>173</v>
      </c>
      <c r="B63" s="180"/>
      <c r="C63" s="179" t="s">
        <v>174</v>
      </c>
      <c r="D63" s="179"/>
      <c r="E63" s="179" t="s">
        <v>175</v>
      </c>
      <c r="F63" s="179"/>
      <c r="G63" s="179" t="s">
        <v>176</v>
      </c>
      <c r="H63" s="179"/>
    </row>
    <row r="64" spans="1:254" ht="17.25" customHeight="1" x14ac:dyDescent="0.2">
      <c r="A64" s="175" t="s">
        <v>172</v>
      </c>
      <c r="B64" s="177"/>
      <c r="C64" s="179" t="s">
        <v>171</v>
      </c>
      <c r="D64" s="179"/>
      <c r="E64" s="179" t="s">
        <v>178</v>
      </c>
      <c r="F64" s="179"/>
      <c r="G64" s="179" t="s">
        <v>177</v>
      </c>
      <c r="H64" s="179"/>
    </row>
    <row r="65" spans="1:8" x14ac:dyDescent="0.2">
      <c r="B65" s="180"/>
      <c r="C65" s="194"/>
      <c r="D65" s="180"/>
      <c r="E65" s="180"/>
      <c r="F65" s="180"/>
      <c r="G65" s="180"/>
    </row>
    <row r="66" spans="1:8" x14ac:dyDescent="0.2">
      <c r="B66" s="184" t="s">
        <v>27</v>
      </c>
      <c r="C66" s="185"/>
      <c r="D66" s="184" t="s">
        <v>28</v>
      </c>
      <c r="E66" s="185"/>
      <c r="F66" s="186" t="s">
        <v>29</v>
      </c>
      <c r="G66" s="185"/>
    </row>
    <row r="67" spans="1:8" ht="14.45" customHeight="1" x14ac:dyDescent="0.2">
      <c r="B67" s="87"/>
      <c r="C67" s="191"/>
      <c r="D67" s="87"/>
      <c r="E67" s="88"/>
      <c r="F67" s="89"/>
      <c r="G67" s="88"/>
    </row>
    <row r="68" spans="1:8" x14ac:dyDescent="0.2">
      <c r="B68" s="182" t="s">
        <v>30</v>
      </c>
      <c r="C68" s="183"/>
      <c r="D68" s="182" t="s">
        <v>31</v>
      </c>
      <c r="E68" s="183"/>
      <c r="F68" s="175" t="s">
        <v>11</v>
      </c>
      <c r="G68" s="183"/>
    </row>
    <row r="69" spans="1:8" ht="15" customHeight="1" x14ac:dyDescent="0.2">
      <c r="B69" s="87"/>
      <c r="C69" s="191"/>
      <c r="D69" s="87"/>
      <c r="E69" s="88"/>
      <c r="F69" s="89"/>
      <c r="G69" s="88"/>
    </row>
    <row r="70" spans="1:8" ht="12.75" hidden="1" customHeight="1" x14ac:dyDescent="0.2">
      <c r="B70" s="180"/>
      <c r="C70" s="194"/>
      <c r="D70" s="180"/>
      <c r="E70" s="180"/>
      <c r="F70" s="180"/>
      <c r="G70" s="180"/>
    </row>
    <row r="71" spans="1:8" ht="3.75" hidden="1" customHeight="1" x14ac:dyDescent="0.2"/>
    <row r="72" spans="1:8" ht="12.75" hidden="1" customHeight="1" x14ac:dyDescent="0.2">
      <c r="A72" s="83" t="s">
        <v>105</v>
      </c>
    </row>
    <row r="73" spans="1:8" s="232" customFormat="1" hidden="1" x14ac:dyDescent="0.2">
      <c r="A73" s="83" t="s">
        <v>288</v>
      </c>
    </row>
    <row r="74" spans="1:8" s="232" customFormat="1" hidden="1" x14ac:dyDescent="0.2">
      <c r="A74" s="83" t="s">
        <v>290</v>
      </c>
    </row>
    <row r="75" spans="1:8" s="339" customFormat="1" hidden="1" x14ac:dyDescent="0.2">
      <c r="A75" s="338" t="s">
        <v>289</v>
      </c>
    </row>
    <row r="76" spans="1:8" ht="12.75" customHeight="1" x14ac:dyDescent="0.2">
      <c r="A76" s="163"/>
    </row>
    <row r="77" spans="1:8" s="130" customFormat="1" ht="12.75" customHeight="1" x14ac:dyDescent="0.2">
      <c r="A77" s="163"/>
      <c r="B77" s="193"/>
      <c r="C77" s="192"/>
      <c r="D77" s="193"/>
      <c r="E77" s="193"/>
      <c r="F77" s="193"/>
      <c r="G77" s="193"/>
      <c r="H77" s="193"/>
    </row>
    <row r="78" spans="1:8" s="153" customFormat="1" ht="12.75" customHeight="1" x14ac:dyDescent="0.2">
      <c r="A78" s="163"/>
      <c r="B78" s="193"/>
      <c r="C78" s="192"/>
      <c r="D78" s="193"/>
      <c r="E78" s="193"/>
      <c r="F78" s="193"/>
      <c r="G78" s="193"/>
      <c r="H78" s="193"/>
    </row>
    <row r="79" spans="1:8" s="153" customFormat="1" ht="12.75" customHeight="1" x14ac:dyDescent="0.2">
      <c r="A79" s="163"/>
      <c r="B79" s="193"/>
      <c r="C79" s="192"/>
      <c r="D79" s="193"/>
      <c r="E79" s="193"/>
      <c r="F79" s="193"/>
      <c r="G79" s="193"/>
      <c r="H79" s="193"/>
    </row>
    <row r="80" spans="1:8" s="153" customFormat="1" ht="12.75" customHeight="1" x14ac:dyDescent="0.2">
      <c r="A80" s="163"/>
      <c r="B80" s="193"/>
      <c r="C80" s="192"/>
      <c r="D80" s="193"/>
      <c r="E80" s="193"/>
      <c r="F80" s="193"/>
      <c r="G80" s="193"/>
      <c r="H80" s="193"/>
    </row>
    <row r="81" spans="1:8" s="153" customFormat="1" ht="12.75" customHeight="1" x14ac:dyDescent="0.2">
      <c r="A81" s="163"/>
      <c r="B81" s="193"/>
      <c r="C81" s="192"/>
      <c r="D81" s="193"/>
      <c r="E81" s="193"/>
      <c r="F81" s="193"/>
      <c r="G81" s="193"/>
      <c r="H81" s="193"/>
    </row>
    <row r="82" spans="1:8" s="153" customFormat="1" ht="12.75" customHeight="1" x14ac:dyDescent="0.2">
      <c r="A82" s="163"/>
      <c r="B82" s="193"/>
      <c r="C82" s="192"/>
      <c r="D82" s="193"/>
      <c r="E82" s="193"/>
      <c r="F82" s="193"/>
      <c r="G82" s="193"/>
      <c r="H82" s="193"/>
    </row>
    <row r="83" spans="1:8" s="153" customFormat="1" ht="12.75" customHeight="1" x14ac:dyDescent="0.2">
      <c r="A83" s="163"/>
      <c r="B83" s="193"/>
      <c r="C83" s="192"/>
      <c r="D83" s="193"/>
      <c r="E83" s="193"/>
      <c r="F83" s="193"/>
      <c r="G83" s="193"/>
      <c r="H83" s="193"/>
    </row>
    <row r="84" spans="1:8" s="153" customFormat="1" ht="12.75" customHeight="1" x14ac:dyDescent="0.2">
      <c r="A84" s="163"/>
      <c r="B84" s="193"/>
      <c r="C84" s="192"/>
      <c r="D84" s="193"/>
      <c r="E84" s="193"/>
      <c r="F84" s="193"/>
      <c r="G84" s="193"/>
      <c r="H84" s="193"/>
    </row>
    <row r="85" spans="1:8" s="129" customFormat="1" ht="12.75" customHeight="1" x14ac:dyDescent="0.2">
      <c r="A85" s="164"/>
      <c r="B85" s="193"/>
      <c r="C85" s="192"/>
      <c r="D85" s="193"/>
      <c r="E85" s="193"/>
      <c r="F85" s="193"/>
      <c r="G85" s="193"/>
      <c r="H85" s="193"/>
    </row>
    <row r="86" spans="1:8" s="153" customFormat="1" ht="12.75" customHeight="1" x14ac:dyDescent="0.2">
      <c r="A86" s="164"/>
      <c r="B86" s="193"/>
      <c r="C86" s="192"/>
      <c r="D86" s="193"/>
      <c r="E86" s="193"/>
      <c r="F86" s="193"/>
      <c r="G86" s="193"/>
      <c r="H86" s="193"/>
    </row>
    <row r="87" spans="1:8" s="128" customFormat="1" ht="12.75" customHeight="1" x14ac:dyDescent="0.2">
      <c r="A87" s="164"/>
      <c r="B87" s="193"/>
      <c r="C87" s="192"/>
      <c r="D87" s="193"/>
      <c r="E87" s="193"/>
      <c r="F87" s="193"/>
      <c r="G87" s="193"/>
      <c r="H87" s="193"/>
    </row>
    <row r="88" spans="1:8" s="130" customFormat="1" ht="12.75" customHeight="1" x14ac:dyDescent="0.2">
      <c r="A88" s="155"/>
      <c r="B88" s="193"/>
      <c r="C88" s="192"/>
      <c r="D88" s="193"/>
      <c r="E88" s="193"/>
      <c r="F88" s="193"/>
      <c r="G88" s="193"/>
      <c r="H88" s="193"/>
    </row>
    <row r="89" spans="1:8" ht="12.75" customHeight="1" x14ac:dyDescent="0.2">
      <c r="A89" s="163"/>
    </row>
    <row r="90" spans="1:8" s="153" customFormat="1" ht="12.75" customHeight="1" x14ac:dyDescent="0.2">
      <c r="A90" s="163"/>
      <c r="B90" s="193"/>
      <c r="C90" s="192"/>
      <c r="D90" s="193"/>
      <c r="E90" s="193"/>
      <c r="F90" s="193"/>
      <c r="G90" s="193"/>
      <c r="H90" s="193"/>
    </row>
    <row r="91" spans="1:8" s="153" customFormat="1" ht="12.75" customHeight="1" x14ac:dyDescent="0.2">
      <c r="A91" s="163"/>
      <c r="B91" s="193"/>
      <c r="C91" s="192"/>
      <c r="D91" s="193"/>
      <c r="E91" s="193"/>
      <c r="F91" s="193"/>
      <c r="G91" s="193"/>
      <c r="H91" s="193"/>
    </row>
    <row r="92" spans="1:8" s="128" customFormat="1" ht="12.75" customHeight="1" x14ac:dyDescent="0.2">
      <c r="A92" s="164"/>
      <c r="B92" s="193"/>
      <c r="C92" s="192"/>
      <c r="D92" s="193"/>
      <c r="E92" s="193"/>
      <c r="F92" s="193"/>
      <c r="G92" s="193"/>
      <c r="H92" s="193"/>
    </row>
    <row r="93" spans="1:8" s="153" customFormat="1" ht="12.75" customHeight="1" x14ac:dyDescent="0.2">
      <c r="A93" s="164"/>
      <c r="B93" s="193"/>
      <c r="C93" s="192"/>
      <c r="D93" s="193"/>
      <c r="E93" s="193"/>
      <c r="F93" s="193"/>
      <c r="G93" s="193"/>
      <c r="H93" s="193"/>
    </row>
    <row r="94" spans="1:8" s="153" customFormat="1" ht="12.75" customHeight="1" x14ac:dyDescent="0.2">
      <c r="A94" s="164"/>
      <c r="B94" s="193"/>
      <c r="C94" s="192"/>
      <c r="D94" s="193"/>
      <c r="E94" s="193"/>
      <c r="F94" s="193"/>
      <c r="G94" s="193"/>
      <c r="H94" s="193"/>
    </row>
    <row r="95" spans="1:8" s="128" customFormat="1" ht="12.75" customHeight="1" x14ac:dyDescent="0.2">
      <c r="A95" s="164"/>
      <c r="B95" s="193"/>
      <c r="C95" s="192"/>
      <c r="D95" s="193"/>
      <c r="E95" s="193"/>
      <c r="F95" s="193"/>
      <c r="G95" s="193"/>
      <c r="H95" s="193"/>
    </row>
    <row r="96" spans="1:8" ht="12.75" customHeight="1" x14ac:dyDescent="0.2">
      <c r="A96" s="163"/>
    </row>
    <row r="99" spans="1:8" s="130" customFormat="1" x14ac:dyDescent="0.2">
      <c r="A99" s="83"/>
      <c r="B99" s="193"/>
      <c r="C99" s="192"/>
      <c r="D99" s="193"/>
      <c r="E99" s="193"/>
      <c r="F99" s="193"/>
      <c r="G99" s="193"/>
      <c r="H99" s="193"/>
    </row>
    <row r="100" spans="1:8" ht="14.25" customHeight="1" x14ac:dyDescent="0.2"/>
    <row r="101" spans="1:8" s="130" customFormat="1" x14ac:dyDescent="0.2">
      <c r="A101" s="227"/>
      <c r="B101" s="193"/>
      <c r="C101" s="192"/>
      <c r="D101" s="193"/>
      <c r="E101" s="193"/>
      <c r="F101" s="193"/>
      <c r="G101" s="193"/>
      <c r="H101" s="193"/>
    </row>
    <row r="102" spans="1:8" s="130" customFormat="1" x14ac:dyDescent="0.2">
      <c r="A102" s="227"/>
      <c r="B102" s="193"/>
      <c r="C102" s="192"/>
      <c r="D102" s="193"/>
      <c r="E102" s="193"/>
      <c r="F102" s="193"/>
      <c r="G102" s="193"/>
      <c r="H102" s="193"/>
    </row>
    <row r="103" spans="1:8" s="130" customFormat="1" x14ac:dyDescent="0.2">
      <c r="A103" s="227"/>
      <c r="B103" s="193"/>
      <c r="C103" s="192"/>
      <c r="D103" s="193"/>
      <c r="E103" s="193"/>
      <c r="F103" s="193"/>
      <c r="G103" s="193"/>
      <c r="H103" s="193"/>
    </row>
    <row r="104" spans="1:8" s="130" customFormat="1" x14ac:dyDescent="0.2">
      <c r="A104" s="227"/>
      <c r="B104" s="193"/>
      <c r="C104" s="192"/>
      <c r="D104" s="193"/>
      <c r="E104" s="193"/>
      <c r="F104" s="193"/>
      <c r="G104" s="193"/>
      <c r="H104" s="193"/>
    </row>
    <row r="105" spans="1:8" s="130" customFormat="1" x14ac:dyDescent="0.2">
      <c r="A105" s="227"/>
      <c r="B105" s="193"/>
      <c r="C105" s="192"/>
      <c r="D105" s="193"/>
      <c r="E105" s="193"/>
      <c r="F105" s="193"/>
      <c r="G105" s="193"/>
      <c r="H105" s="193"/>
    </row>
    <row r="106" spans="1:8" s="130" customFormat="1" x14ac:dyDescent="0.2">
      <c r="A106" s="227"/>
      <c r="B106" s="193"/>
      <c r="C106" s="192"/>
      <c r="D106" s="193"/>
      <c r="E106" s="193"/>
      <c r="F106" s="193"/>
      <c r="G106" s="193"/>
      <c r="H106" s="193"/>
    </row>
    <row r="107" spans="1:8" s="130" customFormat="1" x14ac:dyDescent="0.2">
      <c r="A107" s="227"/>
      <c r="B107" s="193"/>
      <c r="C107" s="192"/>
      <c r="D107" s="193"/>
      <c r="E107" s="193"/>
      <c r="F107" s="193"/>
      <c r="G107" s="193"/>
      <c r="H107" s="193"/>
    </row>
    <row r="108" spans="1:8" s="130" customFormat="1" x14ac:dyDescent="0.2">
      <c r="A108" s="227"/>
      <c r="B108" s="193"/>
      <c r="C108" s="192"/>
      <c r="D108" s="193"/>
      <c r="E108" s="193"/>
      <c r="F108" s="193"/>
      <c r="G108" s="193"/>
      <c r="H108" s="193"/>
    </row>
    <row r="109" spans="1:8" s="130" customFormat="1" x14ac:dyDescent="0.2">
      <c r="A109" s="227"/>
      <c r="B109" s="193"/>
      <c r="C109" s="192"/>
      <c r="D109" s="193"/>
      <c r="E109" s="193"/>
      <c r="F109" s="193"/>
      <c r="G109" s="193"/>
      <c r="H109" s="193"/>
    </row>
    <row r="110" spans="1:8" s="130" customFormat="1" x14ac:dyDescent="0.2">
      <c r="A110" s="227"/>
      <c r="B110" s="193"/>
      <c r="C110" s="192"/>
      <c r="D110" s="193"/>
      <c r="E110" s="193"/>
      <c r="F110" s="193"/>
      <c r="G110" s="193"/>
      <c r="H110" s="193"/>
    </row>
    <row r="111" spans="1:8" s="130" customFormat="1" x14ac:dyDescent="0.2">
      <c r="A111" s="227"/>
      <c r="B111" s="193"/>
      <c r="C111" s="192"/>
      <c r="D111" s="193"/>
      <c r="E111" s="193"/>
      <c r="F111" s="193"/>
      <c r="G111" s="193"/>
      <c r="H111" s="193"/>
    </row>
    <row r="112" spans="1:8" s="130" customFormat="1" x14ac:dyDescent="0.2">
      <c r="A112" s="227"/>
      <c r="B112" s="193"/>
      <c r="C112" s="192"/>
      <c r="D112" s="193"/>
      <c r="E112" s="193"/>
      <c r="F112" s="193"/>
      <c r="G112" s="193"/>
      <c r="H112" s="193"/>
    </row>
    <row r="113" spans="1:8" x14ac:dyDescent="0.2">
      <c r="A113" s="227"/>
    </row>
    <row r="114" spans="1:8" s="130" customFormat="1" x14ac:dyDescent="0.2">
      <c r="A114" s="227"/>
      <c r="B114" s="193"/>
      <c r="C114" s="192"/>
      <c r="D114" s="193"/>
      <c r="E114" s="193"/>
      <c r="F114" s="193"/>
      <c r="G114" s="193"/>
      <c r="H114" s="193"/>
    </row>
    <row r="115" spans="1:8" x14ac:dyDescent="0.2">
      <c r="A115" s="227"/>
    </row>
    <row r="116" spans="1:8" x14ac:dyDescent="0.2">
      <c r="A116" s="227"/>
    </row>
    <row r="117" spans="1:8" x14ac:dyDescent="0.2">
      <c r="A117" s="227"/>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B61:C61"/>
    <mergeCell ref="B21:D21"/>
    <mergeCell ref="B56:E56"/>
    <mergeCell ref="B57:E57"/>
    <mergeCell ref="B58:C58"/>
    <mergeCell ref="C53:H53"/>
    <mergeCell ref="B60:E60"/>
    <mergeCell ref="CI52:CP52"/>
    <mergeCell ref="CQ52:CX52"/>
    <mergeCell ref="CY52:DF52"/>
    <mergeCell ref="DG52:DN52"/>
    <mergeCell ref="DO52:DV52"/>
    <mergeCell ref="DW52:ED52"/>
    <mergeCell ref="EE52:EL52"/>
    <mergeCell ref="EM52:ET52"/>
    <mergeCell ref="EU52:FB52"/>
    <mergeCell ref="FC52:FJ52"/>
    <mergeCell ref="FK52:FR52"/>
    <mergeCell ref="FS52:FZ52"/>
    <mergeCell ref="GA52:GH52"/>
    <mergeCell ref="GI52:GP52"/>
    <mergeCell ref="GQ52:GX52"/>
    <mergeCell ref="IM52:IT52"/>
    <mergeCell ref="GY52:HF52"/>
    <mergeCell ref="HG52:HN52"/>
    <mergeCell ref="HO52:HV52"/>
    <mergeCell ref="HW52:ID52"/>
    <mergeCell ref="IE52:IL52"/>
    <mergeCell ref="BK52:BR52"/>
    <mergeCell ref="BS52:BZ52"/>
    <mergeCell ref="CA52:CH52"/>
    <mergeCell ref="O52:V52"/>
    <mergeCell ref="W52:AD52"/>
    <mergeCell ref="AE52:AL52"/>
    <mergeCell ref="AM52:AT52"/>
    <mergeCell ref="AU52:BB52"/>
    <mergeCell ref="BC52:BJ52"/>
    <mergeCell ref="CI50:CP50"/>
    <mergeCell ref="AM50:AT50"/>
    <mergeCell ref="EM50:ET50"/>
    <mergeCell ref="CQ50:CX50"/>
    <mergeCell ref="CY50:DF50"/>
    <mergeCell ref="DO50:DV50"/>
    <mergeCell ref="W50:AD50"/>
    <mergeCell ref="AE50:AL50"/>
    <mergeCell ref="CA50:CH50"/>
    <mergeCell ref="AU50:BB50"/>
    <mergeCell ref="BC50:BJ50"/>
    <mergeCell ref="BK50:BR50"/>
    <mergeCell ref="BS50:BZ50"/>
    <mergeCell ref="FS50:FZ50"/>
    <mergeCell ref="DG50:DN50"/>
    <mergeCell ref="DW50:ED50"/>
    <mergeCell ref="EE50:EL50"/>
    <mergeCell ref="EU50:FB50"/>
    <mergeCell ref="FK50:FR50"/>
    <mergeCell ref="FC50:FJ50"/>
    <mergeCell ref="IM50:IT50"/>
    <mergeCell ref="HO50:HV50"/>
    <mergeCell ref="HW50:ID50"/>
    <mergeCell ref="GA50:GH50"/>
    <mergeCell ref="GI50:GP50"/>
    <mergeCell ref="GQ50:GX50"/>
    <mergeCell ref="GY50:HF50"/>
    <mergeCell ref="HG50:HN50"/>
    <mergeCell ref="IE50:IL50"/>
    <mergeCell ref="J1:K1"/>
    <mergeCell ref="J2:K2"/>
    <mergeCell ref="D6:E6"/>
    <mergeCell ref="O50:V50"/>
    <mergeCell ref="J5:K5"/>
    <mergeCell ref="J3:K3"/>
    <mergeCell ref="J4:K4"/>
    <mergeCell ref="B23:E23"/>
    <mergeCell ref="B6:C6"/>
    <mergeCell ref="C14:H15"/>
    <mergeCell ref="E9:G9"/>
    <mergeCell ref="B3:E3"/>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3">
      <formula1>"1,2,3,4,5,6"</formula1>
    </dataValidation>
    <dataValidation type="list" allowBlank="1" showInputMessage="1" showErrorMessage="1" sqref="B53:B54">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10</xdr:row>
                    <xdr:rowOff>285750</xdr:rowOff>
                  </from>
                  <to>
                    <xdr:col>0</xdr:col>
                    <xdr:colOff>1447800</xdr:colOff>
                    <xdr:row>11</xdr:row>
                    <xdr:rowOff>161925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38100</xdr:rowOff>
                  </from>
                  <to>
                    <xdr:col>0</xdr:col>
                    <xdr:colOff>1047750</xdr:colOff>
                    <xdr:row>13</xdr:row>
                    <xdr:rowOff>123825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25</xdr:row>
                    <xdr:rowOff>19050</xdr:rowOff>
                  </from>
                  <to>
                    <xdr:col>0</xdr:col>
                    <xdr:colOff>1057275</xdr:colOff>
                    <xdr:row>26</xdr:row>
                    <xdr:rowOff>133350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26</xdr:row>
                    <xdr:rowOff>142875</xdr:rowOff>
                  </from>
                  <to>
                    <xdr:col>0</xdr:col>
                    <xdr:colOff>1057275</xdr:colOff>
                    <xdr:row>28</xdr:row>
                    <xdr:rowOff>76200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28</xdr:row>
                    <xdr:rowOff>76200</xdr:rowOff>
                  </from>
                  <to>
                    <xdr:col>0</xdr:col>
                    <xdr:colOff>1057275</xdr:colOff>
                    <xdr:row>30</xdr:row>
                    <xdr:rowOff>47625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1304925</xdr:colOff>
                    <xdr:row>49</xdr:row>
                    <xdr:rowOff>0</xdr:rowOff>
                  </from>
                  <to>
                    <xdr:col>1</xdr:col>
                    <xdr:colOff>657225</xdr:colOff>
                    <xdr:row>50</xdr:row>
                    <xdr:rowOff>200025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19050</xdr:rowOff>
                  </from>
                  <to>
                    <xdr:col>2</xdr:col>
                    <xdr:colOff>581025</xdr:colOff>
                    <xdr:row>12</xdr:row>
                    <xdr:rowOff>66675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57150</xdr:colOff>
                    <xdr:row>11</xdr:row>
                    <xdr:rowOff>28575</xdr:rowOff>
                  </from>
                  <to>
                    <xdr:col>3</xdr:col>
                    <xdr:colOff>561975</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46</xdr:row>
                    <xdr:rowOff>152400</xdr:rowOff>
                  </from>
                  <to>
                    <xdr:col>6</xdr:col>
                    <xdr:colOff>47625</xdr:colOff>
                    <xdr:row>49</xdr:row>
                    <xdr:rowOff>38100</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5</xdr:col>
                    <xdr:colOff>419100</xdr:colOff>
                    <xdr:row>47</xdr:row>
                    <xdr:rowOff>38100</xdr:rowOff>
                  </from>
                  <to>
                    <xdr:col>7</xdr:col>
                    <xdr:colOff>38100</xdr:colOff>
                    <xdr:row>49</xdr:row>
                    <xdr:rowOff>19050</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609600</xdr:colOff>
                    <xdr:row>49</xdr:row>
                    <xdr:rowOff>0</xdr:rowOff>
                  </from>
                  <to>
                    <xdr:col>3</xdr:col>
                    <xdr:colOff>276225</xdr:colOff>
                    <xdr:row>50</xdr:row>
                    <xdr:rowOff>200025</xdr:rowOff>
                  </to>
                </anchor>
              </controlPr>
            </control>
          </mc:Choice>
        </mc:AlternateContent>
        <mc:AlternateContent xmlns:mc="http://schemas.openxmlformats.org/markup-compatibility/2006">
          <mc:Choice Requires="x14">
            <control shapeId="15693" r:id="rId17" name="Drop Down 1357">
              <controlPr defaultSize="0" autoLine="0" autoPict="0">
                <anchor moveWithCells="1">
                  <from>
                    <xdr:col>0</xdr:col>
                    <xdr:colOff>1552575</xdr:colOff>
                    <xdr:row>2</xdr:row>
                    <xdr:rowOff>0</xdr:rowOff>
                  </from>
                  <to>
                    <xdr:col>4</xdr:col>
                    <xdr:colOff>628650</xdr:colOff>
                    <xdr:row>3</xdr:row>
                    <xdr:rowOff>19050</xdr:rowOff>
                  </to>
                </anchor>
              </controlPr>
            </control>
          </mc:Choice>
        </mc:AlternateContent>
        <mc:AlternateContent xmlns:mc="http://schemas.openxmlformats.org/markup-compatibility/2006">
          <mc:Choice Requires="x14">
            <control shapeId="15694" r:id="rId18" name="Check Box 1358">
              <controlPr defaultSize="0" autoFill="0" autoLine="0" autoPict="0">
                <anchor moveWithCells="1">
                  <from>
                    <xdr:col>1</xdr:col>
                    <xdr:colOff>485775</xdr:colOff>
                    <xdr:row>16</xdr:row>
                    <xdr:rowOff>0</xdr:rowOff>
                  </from>
                  <to>
                    <xdr:col>2</xdr:col>
                    <xdr:colOff>209550</xdr:colOff>
                    <xdr:row>17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25" sqref="E25:F25"/>
    </sheetView>
  </sheetViews>
  <sheetFormatPr defaultColWidth="9.28515625" defaultRowHeight="14.25" x14ac:dyDescent="0.2"/>
  <cols>
    <col min="1" max="1" width="6.5703125" style="65" customWidth="1"/>
    <col min="2" max="5" width="9.28515625" style="65"/>
    <col min="6" max="6" width="5" style="65" customWidth="1"/>
    <col min="7" max="7" width="9.28515625" style="65"/>
    <col min="8" max="8" width="6.28515625" style="65" customWidth="1"/>
    <col min="9" max="9" width="9.28515625" style="65"/>
    <col min="10" max="10" width="6.28515625" style="65" customWidth="1"/>
    <col min="11" max="12" width="10.28515625" style="65" customWidth="1"/>
    <col min="13" max="16384" width="9.28515625" style="65"/>
  </cols>
  <sheetData>
    <row r="1" spans="1:12" ht="21.75" customHeight="1" x14ac:dyDescent="0.2">
      <c r="A1" s="394" t="s">
        <v>25</v>
      </c>
      <c r="B1" s="394"/>
      <c r="C1" s="423">
        <f>'Check Request'!$B$6</f>
        <v>0</v>
      </c>
      <c r="D1" s="425"/>
      <c r="E1" s="423">
        <f>'Check Request'!$D$6</f>
        <v>0</v>
      </c>
      <c r="F1" s="424"/>
      <c r="G1" s="425"/>
      <c r="I1" s="426" t="s">
        <v>32</v>
      </c>
      <c r="J1" s="426"/>
      <c r="K1" s="423">
        <f>'Check Request'!$H$6</f>
        <v>0</v>
      </c>
      <c r="L1" s="425"/>
    </row>
    <row r="2" spans="1:12" x14ac:dyDescent="0.2">
      <c r="C2" s="430"/>
      <c r="D2" s="430"/>
      <c r="E2" s="430"/>
      <c r="F2" s="430"/>
      <c r="G2" s="430"/>
    </row>
    <row r="3" spans="1:12" x14ac:dyDescent="0.2">
      <c r="A3" s="393" t="s">
        <v>128</v>
      </c>
      <c r="B3" s="414"/>
      <c r="C3" s="414"/>
      <c r="D3" s="414"/>
      <c r="E3" s="414"/>
      <c r="F3" s="414"/>
      <c r="G3" s="414"/>
      <c r="H3" s="414"/>
      <c r="I3" s="414"/>
      <c r="J3" s="414"/>
      <c r="K3" s="414"/>
      <c r="L3" s="414"/>
    </row>
    <row r="4" spans="1:12" ht="6.75" customHeight="1" x14ac:dyDescent="0.2"/>
    <row r="5" spans="1:12" x14ac:dyDescent="0.2">
      <c r="B5" s="66"/>
      <c r="C5" s="67"/>
      <c r="D5" s="68"/>
      <c r="E5" s="428" t="s">
        <v>60</v>
      </c>
      <c r="F5" s="429"/>
      <c r="G5" s="428" t="s">
        <v>61</v>
      </c>
      <c r="H5" s="429"/>
      <c r="I5" s="428" t="s">
        <v>62</v>
      </c>
      <c r="J5" s="429"/>
      <c r="K5" s="428" t="s">
        <v>102</v>
      </c>
      <c r="L5" s="429"/>
    </row>
    <row r="6" spans="1:12" ht="30.75" customHeight="1" x14ac:dyDescent="0.2">
      <c r="B6" s="400" t="s">
        <v>103</v>
      </c>
      <c r="C6" s="400"/>
      <c r="D6" s="400"/>
      <c r="E6" s="427"/>
      <c r="F6" s="427"/>
      <c r="G6" s="427"/>
      <c r="H6" s="427"/>
      <c r="I6" s="427"/>
      <c r="J6" s="427"/>
      <c r="K6" s="427"/>
      <c r="L6" s="427"/>
    </row>
    <row r="7" spans="1:12" ht="9.75" customHeight="1" thickBot="1" x14ac:dyDescent="0.25">
      <c r="E7" s="418"/>
      <c r="F7" s="418"/>
    </row>
    <row r="8" spans="1:12" ht="15" thickBot="1" x14ac:dyDescent="0.25">
      <c r="B8" s="419" t="s">
        <v>63</v>
      </c>
      <c r="C8" s="420"/>
      <c r="D8" s="420"/>
      <c r="E8" s="421">
        <f>SUM(E6:L6)</f>
        <v>0</v>
      </c>
      <c r="F8" s="422"/>
    </row>
    <row r="9" spans="1:12" ht="12" customHeight="1" x14ac:dyDescent="0.2"/>
    <row r="10" spans="1:12" ht="44.25" customHeight="1" x14ac:dyDescent="0.2">
      <c r="A10" s="404" t="s">
        <v>183</v>
      </c>
      <c r="B10" s="404"/>
      <c r="C10" s="404"/>
      <c r="D10" s="404"/>
      <c r="E10" s="404"/>
      <c r="F10" s="404"/>
      <c r="G10" s="404"/>
      <c r="H10" s="404"/>
      <c r="I10" s="404"/>
      <c r="J10" s="404"/>
      <c r="K10" s="405"/>
      <c r="L10" s="405"/>
    </row>
    <row r="11" spans="1:12" ht="6" customHeight="1" thickBot="1" x14ac:dyDescent="0.25"/>
    <row r="12" spans="1:12" ht="15" thickBot="1" x14ac:dyDescent="0.25">
      <c r="B12" s="391" t="s">
        <v>65</v>
      </c>
      <c r="C12" s="391"/>
      <c r="D12" s="391"/>
      <c r="E12" s="392"/>
      <c r="F12" s="392"/>
      <c r="H12" s="409" t="s">
        <v>63</v>
      </c>
      <c r="I12" s="415"/>
      <c r="J12" s="415"/>
      <c r="K12" s="416"/>
    </row>
    <row r="13" spans="1:12" ht="29.25" customHeight="1" thickBot="1" x14ac:dyDescent="0.25">
      <c r="B13" s="400" t="s">
        <v>100</v>
      </c>
      <c r="C13" s="400"/>
      <c r="D13" s="400"/>
      <c r="E13" s="417"/>
      <c r="F13" s="417"/>
      <c r="I13" s="412">
        <f>E12*E13</f>
        <v>0</v>
      </c>
      <c r="J13" s="413"/>
    </row>
    <row r="14" spans="1:12" ht="21.75" customHeight="1" thickBot="1" x14ac:dyDescent="0.25">
      <c r="B14" s="69"/>
      <c r="C14" s="70" t="s">
        <v>70</v>
      </c>
      <c r="D14" s="69"/>
      <c r="E14" s="399"/>
      <c r="F14" s="399"/>
      <c r="I14" s="71"/>
      <c r="J14" s="71"/>
    </row>
    <row r="15" spans="1:12" ht="30" customHeight="1" thickBot="1" x14ac:dyDescent="0.25">
      <c r="B15" s="400" t="s">
        <v>71</v>
      </c>
      <c r="C15" s="400"/>
      <c r="D15" s="400"/>
      <c r="E15" s="385"/>
      <c r="F15" s="385"/>
      <c r="H15" s="395" t="s">
        <v>63</v>
      </c>
      <c r="I15" s="401"/>
      <c r="J15" s="401"/>
      <c r="K15" s="402"/>
    </row>
    <row r="16" spans="1:12" ht="15" customHeight="1" thickBot="1" x14ac:dyDescent="0.25">
      <c r="B16" s="69"/>
      <c r="C16" s="69"/>
      <c r="D16" s="69"/>
      <c r="E16" s="403"/>
      <c r="F16" s="403"/>
      <c r="I16" s="389">
        <f>(E15*4)</f>
        <v>0</v>
      </c>
      <c r="J16" s="390"/>
    </row>
    <row r="17" spans="1:12" ht="9.75" customHeight="1" x14ac:dyDescent="0.2"/>
    <row r="18" spans="1:12" ht="27" customHeight="1" x14ac:dyDescent="0.2">
      <c r="A18" s="404" t="s">
        <v>129</v>
      </c>
      <c r="B18" s="405"/>
      <c r="C18" s="405"/>
      <c r="D18" s="405"/>
      <c r="E18" s="405"/>
      <c r="F18" s="405"/>
      <c r="G18" s="405"/>
      <c r="H18" s="405"/>
      <c r="I18" s="405"/>
      <c r="J18" s="405"/>
      <c r="K18" s="405"/>
      <c r="L18" s="405"/>
    </row>
    <row r="19" spans="1:12" ht="7.5" customHeight="1" thickBot="1" x14ac:dyDescent="0.25"/>
    <row r="20" spans="1:12" ht="27.75" customHeight="1" thickBot="1" x14ac:dyDescent="0.25">
      <c r="B20" s="406" t="s">
        <v>104</v>
      </c>
      <c r="C20" s="407"/>
      <c r="D20" s="408"/>
      <c r="E20" s="385"/>
      <c r="F20" s="385"/>
      <c r="H20" s="409" t="s">
        <v>63</v>
      </c>
      <c r="I20" s="410"/>
      <c r="J20" s="410"/>
      <c r="K20" s="411"/>
    </row>
    <row r="21" spans="1:12" ht="15" thickBot="1" x14ac:dyDescent="0.25">
      <c r="E21" s="386"/>
      <c r="F21" s="386"/>
      <c r="I21" s="412">
        <f>E20</f>
        <v>0</v>
      </c>
      <c r="J21" s="413"/>
    </row>
    <row r="22" spans="1:12" ht="7.5" customHeight="1" x14ac:dyDescent="0.2"/>
    <row r="23" spans="1:12" x14ac:dyDescent="0.2">
      <c r="A23" s="393" t="s">
        <v>69</v>
      </c>
      <c r="B23" s="393"/>
      <c r="C23" s="393"/>
      <c r="D23" s="393"/>
      <c r="E23" s="393"/>
      <c r="F23" s="393"/>
      <c r="G23" s="393"/>
      <c r="H23" s="393"/>
      <c r="I23" s="393"/>
      <c r="J23" s="393"/>
      <c r="K23" s="414"/>
      <c r="L23" s="414"/>
    </row>
    <row r="24" spans="1:12" ht="7.5" customHeight="1" x14ac:dyDescent="0.2"/>
    <row r="25" spans="1:12" x14ac:dyDescent="0.2">
      <c r="B25" s="391" t="s">
        <v>64</v>
      </c>
      <c r="C25" s="391"/>
      <c r="D25" s="391"/>
      <c r="E25" s="392"/>
      <c r="F25" s="392"/>
    </row>
    <row r="26" spans="1:12" x14ac:dyDescent="0.2">
      <c r="B26" s="391" t="s">
        <v>64</v>
      </c>
      <c r="C26" s="391"/>
      <c r="D26" s="391"/>
      <c r="E26" s="392"/>
      <c r="F26" s="392"/>
    </row>
    <row r="27" spans="1:12" x14ac:dyDescent="0.2">
      <c r="B27" s="398" t="s">
        <v>73</v>
      </c>
      <c r="C27" s="398"/>
      <c r="D27" s="398"/>
      <c r="E27" s="392"/>
      <c r="F27" s="392"/>
    </row>
    <row r="28" spans="1:12" x14ac:dyDescent="0.2">
      <c r="B28" s="398" t="s">
        <v>73</v>
      </c>
      <c r="C28" s="398"/>
      <c r="D28" s="398"/>
      <c r="E28" s="392"/>
      <c r="F28" s="392"/>
    </row>
    <row r="29" spans="1:12" ht="15" thickBot="1" x14ac:dyDescent="0.25">
      <c r="B29" s="398" t="s">
        <v>73</v>
      </c>
      <c r="C29" s="398"/>
      <c r="D29" s="398"/>
      <c r="E29" s="392"/>
      <c r="F29" s="392"/>
    </row>
    <row r="30" spans="1:12" ht="15" thickBot="1" x14ac:dyDescent="0.25">
      <c r="B30" s="391" t="s">
        <v>66</v>
      </c>
      <c r="C30" s="391"/>
      <c r="D30" s="391"/>
      <c r="E30" s="392"/>
      <c r="F30" s="392"/>
      <c r="H30" s="395" t="s">
        <v>63</v>
      </c>
      <c r="I30" s="396"/>
      <c r="J30" s="396"/>
      <c r="K30" s="397"/>
    </row>
    <row r="31" spans="1:12" ht="15" thickBot="1" x14ac:dyDescent="0.25">
      <c r="B31" s="391" t="s">
        <v>66</v>
      </c>
      <c r="C31" s="391"/>
      <c r="D31" s="391"/>
      <c r="E31" s="392"/>
      <c r="F31" s="392"/>
      <c r="H31" s="72"/>
      <c r="I31" s="389">
        <f>SUM(E25:F36)</f>
        <v>0</v>
      </c>
      <c r="J31" s="390"/>
      <c r="K31" s="72"/>
    </row>
    <row r="32" spans="1:12" x14ac:dyDescent="0.2">
      <c r="B32" s="391" t="s">
        <v>66</v>
      </c>
      <c r="C32" s="391"/>
      <c r="D32" s="391"/>
      <c r="E32" s="392"/>
      <c r="F32" s="392"/>
    </row>
    <row r="33" spans="1:12" x14ac:dyDescent="0.2">
      <c r="B33" s="391" t="s">
        <v>66</v>
      </c>
      <c r="C33" s="391"/>
      <c r="D33" s="391"/>
      <c r="E33" s="392"/>
      <c r="F33" s="392"/>
    </row>
    <row r="34" spans="1:12" x14ac:dyDescent="0.2">
      <c r="B34" s="391" t="s">
        <v>67</v>
      </c>
      <c r="C34" s="391"/>
      <c r="D34" s="391"/>
      <c r="E34" s="392"/>
      <c r="F34" s="392"/>
    </row>
    <row r="35" spans="1:12" x14ac:dyDescent="0.2">
      <c r="B35" s="391" t="s">
        <v>68</v>
      </c>
      <c r="C35" s="391"/>
      <c r="D35" s="391"/>
      <c r="E35" s="392"/>
      <c r="F35" s="392"/>
    </row>
    <row r="36" spans="1:12" x14ac:dyDescent="0.2">
      <c r="B36" s="391" t="s">
        <v>68</v>
      </c>
      <c r="C36" s="391"/>
      <c r="D36" s="391"/>
      <c r="E36" s="392"/>
      <c r="F36" s="392"/>
    </row>
    <row r="37" spans="1:12" ht="12.75" customHeight="1" x14ac:dyDescent="0.2">
      <c r="E37" s="386"/>
      <c r="F37" s="386"/>
    </row>
    <row r="38" spans="1:12" x14ac:dyDescent="0.2">
      <c r="A38" s="393" t="s">
        <v>130</v>
      </c>
      <c r="B38" s="393"/>
      <c r="C38" s="393"/>
      <c r="D38" s="393"/>
      <c r="E38" s="393"/>
      <c r="F38" s="393"/>
      <c r="G38" s="393"/>
      <c r="H38" s="393"/>
      <c r="I38" s="393"/>
      <c r="J38" s="393"/>
      <c r="K38" s="393"/>
      <c r="L38" s="394"/>
    </row>
    <row r="39" spans="1:12" ht="8.25" customHeight="1" x14ac:dyDescent="0.2"/>
    <row r="40" spans="1:12" ht="15" thickBot="1" x14ac:dyDescent="0.25">
      <c r="B40" s="384"/>
      <c r="C40" s="384"/>
      <c r="D40" s="384"/>
      <c r="E40" s="385"/>
      <c r="F40" s="385"/>
    </row>
    <row r="41" spans="1:12" ht="15" thickBot="1" x14ac:dyDescent="0.25">
      <c r="B41" s="384"/>
      <c r="C41" s="384"/>
      <c r="D41" s="384"/>
      <c r="E41" s="385"/>
      <c r="F41" s="385"/>
      <c r="H41" s="395" t="s">
        <v>63</v>
      </c>
      <c r="I41" s="396"/>
      <c r="J41" s="396"/>
      <c r="K41" s="397"/>
    </row>
    <row r="42" spans="1:12" ht="15" thickBot="1" x14ac:dyDescent="0.25">
      <c r="B42" s="384"/>
      <c r="C42" s="384"/>
      <c r="D42" s="384"/>
      <c r="E42" s="385"/>
      <c r="F42" s="385"/>
      <c r="I42" s="389">
        <f>SUM(E40:F43)</f>
        <v>0</v>
      </c>
      <c r="J42" s="390"/>
    </row>
    <row r="43" spans="1:12" x14ac:dyDescent="0.2">
      <c r="B43" s="384"/>
      <c r="C43" s="384"/>
      <c r="D43" s="384"/>
      <c r="E43" s="385"/>
      <c r="F43" s="385"/>
    </row>
    <row r="44" spans="1:12" ht="9" customHeight="1" x14ac:dyDescent="0.2">
      <c r="E44" s="386"/>
      <c r="F44" s="386"/>
    </row>
    <row r="45" spans="1:12" ht="14.25" customHeight="1" x14ac:dyDescent="0.2">
      <c r="A45" s="387" t="s">
        <v>97</v>
      </c>
      <c r="B45" s="387"/>
      <c r="C45" s="387"/>
      <c r="D45" s="387"/>
      <c r="E45" s="387"/>
      <c r="F45" s="387"/>
      <c r="G45" s="387"/>
      <c r="H45" s="388">
        <f>SUM(E8)+SUM(I13)+SUM(I16)+SUM(I21)+SUM(I31)+SUM(I42)</f>
        <v>0</v>
      </c>
      <c r="I45" s="388"/>
      <c r="J45" s="388"/>
      <c r="K45" s="388"/>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5"/>
  <sheetViews>
    <sheetView showGridLines="0" topLeftCell="A7" zoomScaleNormal="100" workbookViewId="0">
      <selection activeCell="C24" sqref="C24"/>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45" customFormat="1" ht="15" customHeight="1" x14ac:dyDescent="0.2"/>
    <row r="2" spans="1:11" s="45" customFormat="1" ht="24" customHeight="1" x14ac:dyDescent="0.2">
      <c r="A2" s="52" t="s">
        <v>25</v>
      </c>
      <c r="B2" s="52"/>
      <c r="C2" s="446">
        <f>'Check Request'!$B$6</f>
        <v>0</v>
      </c>
      <c r="D2" s="447"/>
      <c r="E2" s="446">
        <f>'Check Request'!$D$6</f>
        <v>0</v>
      </c>
      <c r="F2" s="447"/>
      <c r="G2" s="53"/>
      <c r="H2" s="127" t="s">
        <v>127</v>
      </c>
      <c r="I2" s="126">
        <f>'Check Request'!$H$6</f>
        <v>0</v>
      </c>
    </row>
    <row r="3" spans="1:11" s="45" customFormat="1" ht="15.75" x14ac:dyDescent="0.2">
      <c r="C3" s="448"/>
      <c r="D3" s="448"/>
      <c r="E3" s="449"/>
      <c r="F3" s="449"/>
      <c r="G3" s="449"/>
      <c r="H3" s="450"/>
      <c r="I3" s="450"/>
      <c r="J3" s="450"/>
      <c r="K3" s="450"/>
    </row>
    <row r="4" spans="1:11" s="54" customFormat="1" ht="8.25" customHeight="1" x14ac:dyDescent="0.2">
      <c r="A4" s="120"/>
      <c r="B4" s="110"/>
      <c r="C4" s="95"/>
      <c r="H4" s="451"/>
      <c r="I4" s="451"/>
      <c r="J4" s="451"/>
      <c r="K4" s="451"/>
    </row>
    <row r="5" spans="1:11" ht="15" customHeight="1" x14ac:dyDescent="0.2">
      <c r="A5" s="431" t="s">
        <v>77</v>
      </c>
      <c r="B5" s="431"/>
      <c r="C5" s="431"/>
      <c r="D5" s="431"/>
      <c r="E5" s="431"/>
      <c r="F5" s="431"/>
      <c r="G5" s="431"/>
      <c r="H5" s="431"/>
      <c r="I5" s="431"/>
      <c r="J5" s="431"/>
      <c r="K5" s="431"/>
    </row>
    <row r="6" spans="1:11" s="54" customFormat="1" ht="8.25" customHeight="1" x14ac:dyDescent="0.2">
      <c r="A6" s="120"/>
      <c r="B6" s="110"/>
      <c r="C6" s="95"/>
      <c r="H6" s="451"/>
      <c r="I6" s="451"/>
      <c r="J6" s="451"/>
      <c r="K6" s="451"/>
    </row>
    <row r="7" spans="1:11" x14ac:dyDescent="0.2">
      <c r="A7" s="55" t="s">
        <v>78</v>
      </c>
      <c r="B7" s="431" t="s">
        <v>148</v>
      </c>
      <c r="C7" s="431"/>
      <c r="D7" s="431"/>
      <c r="E7" s="431"/>
      <c r="F7" s="431"/>
      <c r="G7" s="431"/>
      <c r="H7" s="431"/>
      <c r="I7" s="431"/>
      <c r="J7" s="431"/>
      <c r="K7" s="431"/>
    </row>
    <row r="8" spans="1:11" ht="40.5" customHeight="1" x14ac:dyDescent="0.2">
      <c r="A8" s="55" t="s">
        <v>78</v>
      </c>
      <c r="B8" s="431" t="s">
        <v>149</v>
      </c>
      <c r="C8" s="431"/>
      <c r="D8" s="431"/>
      <c r="E8" s="431"/>
      <c r="F8" s="431"/>
      <c r="G8" s="431"/>
      <c r="H8" s="431"/>
      <c r="I8" s="431"/>
      <c r="J8" s="431"/>
      <c r="K8" s="431"/>
    </row>
    <row r="9" spans="1:11" x14ac:dyDescent="0.2">
      <c r="A9" s="55" t="s">
        <v>78</v>
      </c>
      <c r="B9" s="431" t="s">
        <v>150</v>
      </c>
      <c r="C9" s="431"/>
      <c r="D9" s="431"/>
      <c r="E9" s="431"/>
      <c r="F9" s="431"/>
      <c r="G9" s="431"/>
      <c r="H9" s="431"/>
      <c r="I9" s="431"/>
      <c r="J9" s="431"/>
      <c r="K9" s="431"/>
    </row>
    <row r="10" spans="1:11" ht="27" customHeight="1" x14ac:dyDescent="0.2">
      <c r="A10" s="55" t="s">
        <v>78</v>
      </c>
      <c r="B10" s="431" t="s">
        <v>151</v>
      </c>
      <c r="C10" s="431"/>
      <c r="D10" s="431"/>
      <c r="E10" s="431"/>
      <c r="F10" s="431"/>
      <c r="G10" s="431"/>
      <c r="H10" s="431"/>
      <c r="I10" s="431"/>
      <c r="J10" s="431"/>
      <c r="K10" s="431"/>
    </row>
    <row r="11" spans="1:11" ht="26.25" customHeight="1" x14ac:dyDescent="0.2">
      <c r="A11" s="55" t="s">
        <v>78</v>
      </c>
      <c r="B11" s="431" t="s">
        <v>152</v>
      </c>
      <c r="C11" s="431"/>
      <c r="D11" s="431"/>
      <c r="E11" s="431"/>
      <c r="F11" s="431"/>
      <c r="G11" s="431"/>
      <c r="H11" s="431"/>
      <c r="I11" s="431"/>
      <c r="J11" s="431"/>
      <c r="K11" s="431"/>
    </row>
    <row r="12" spans="1:11" ht="27" customHeight="1" x14ac:dyDescent="0.2">
      <c r="A12" s="55" t="s">
        <v>78</v>
      </c>
      <c r="B12" s="431" t="s">
        <v>153</v>
      </c>
      <c r="C12" s="431"/>
      <c r="D12" s="431"/>
      <c r="E12" s="431"/>
      <c r="F12" s="431"/>
      <c r="G12" s="431"/>
      <c r="H12" s="431"/>
      <c r="I12" s="431"/>
      <c r="J12" s="431"/>
      <c r="K12" s="431"/>
    </row>
    <row r="13" spans="1:11" ht="27.75" customHeight="1" x14ac:dyDescent="0.2">
      <c r="A13" s="55" t="s">
        <v>78</v>
      </c>
      <c r="B13" s="431" t="s">
        <v>154</v>
      </c>
      <c r="C13" s="431"/>
      <c r="D13" s="431"/>
      <c r="E13" s="431"/>
      <c r="F13" s="431"/>
      <c r="G13" s="431"/>
      <c r="H13" s="431"/>
      <c r="I13" s="431"/>
      <c r="J13" s="431"/>
      <c r="K13" s="431"/>
    </row>
    <row r="14" spans="1:11" ht="27.75" customHeight="1" x14ac:dyDescent="0.2">
      <c r="A14" s="55" t="s">
        <v>78</v>
      </c>
      <c r="B14" s="431" t="s">
        <v>155</v>
      </c>
      <c r="C14" s="431"/>
      <c r="D14" s="431"/>
      <c r="E14" s="431"/>
      <c r="F14" s="431"/>
      <c r="G14" s="431"/>
      <c r="H14" s="431"/>
      <c r="I14" s="431"/>
      <c r="J14" s="431"/>
      <c r="K14" s="431"/>
    </row>
    <row r="15" spans="1:11" ht="13.5" thickBot="1" x14ac:dyDescent="0.25">
      <c r="A15" s="438"/>
      <c r="B15" s="438"/>
      <c r="C15" s="438"/>
      <c r="D15" s="438"/>
      <c r="E15" s="438"/>
      <c r="F15" s="438"/>
      <c r="G15" s="56"/>
      <c r="H15" s="56"/>
      <c r="I15" s="56"/>
      <c r="J15" s="56"/>
      <c r="K15" s="56"/>
    </row>
    <row r="16" spans="1:11" ht="22.5" customHeight="1" thickTop="1" x14ac:dyDescent="0.2">
      <c r="B16" s="439" t="s">
        <v>44</v>
      </c>
      <c r="C16" s="439"/>
      <c r="D16" s="439"/>
      <c r="E16" s="439"/>
      <c r="F16" s="439"/>
      <c r="G16" s="439"/>
      <c r="H16" s="439"/>
      <c r="I16" s="439"/>
      <c r="J16" s="439"/>
      <c r="K16" s="439"/>
    </row>
    <row r="17" spans="1:12" s="105" customFormat="1" ht="18.75" customHeight="1" x14ac:dyDescent="0.2">
      <c r="A17" s="107"/>
      <c r="B17" s="452" t="s">
        <v>79</v>
      </c>
      <c r="C17" s="452"/>
      <c r="D17" s="452"/>
      <c r="E17" s="452"/>
      <c r="F17" s="452"/>
      <c r="G17" s="452"/>
      <c r="H17" s="452"/>
      <c r="I17" s="452"/>
      <c r="J17" s="452"/>
    </row>
    <row r="18" spans="1:12" ht="11.25" customHeight="1" x14ac:dyDescent="0.2">
      <c r="A18" s="57"/>
      <c r="B18" s="106"/>
      <c r="C18" s="106"/>
      <c r="D18" s="106"/>
      <c r="E18" s="106"/>
      <c r="F18" s="106"/>
      <c r="G18" s="106"/>
      <c r="H18" s="106"/>
      <c r="I18" s="106"/>
      <c r="J18" s="106"/>
    </row>
    <row r="19" spans="1:12" ht="15" customHeight="1" x14ac:dyDescent="0.2">
      <c r="A19" s="160" t="s">
        <v>43</v>
      </c>
      <c r="B19" s="440"/>
      <c r="C19" s="380"/>
      <c r="D19" s="380"/>
      <c r="E19" s="160" t="s">
        <v>243</v>
      </c>
      <c r="F19" s="441"/>
      <c r="G19" s="442"/>
      <c r="H19" s="160" t="s">
        <v>244</v>
      </c>
      <c r="I19" s="440"/>
      <c r="J19" s="380"/>
      <c r="K19" s="380"/>
      <c r="L19" s="160"/>
    </row>
    <row r="20" spans="1:12" ht="9" customHeight="1" x14ac:dyDescent="0.2">
      <c r="A20" s="160"/>
      <c r="B20" s="226"/>
      <c r="C20" s="230"/>
      <c r="D20" s="230"/>
      <c r="E20" s="229"/>
      <c r="F20" s="226"/>
      <c r="G20" s="230"/>
      <c r="H20" s="229"/>
      <c r="I20" s="226"/>
      <c r="J20" s="230"/>
      <c r="K20" s="230"/>
      <c r="L20" s="160"/>
    </row>
    <row r="21" spans="1:12" ht="15" customHeight="1" x14ac:dyDescent="0.2">
      <c r="A21" s="160" t="s">
        <v>43</v>
      </c>
      <c r="B21" s="440"/>
      <c r="C21" s="380"/>
      <c r="D21" s="380"/>
      <c r="E21" s="160" t="s">
        <v>243</v>
      </c>
      <c r="F21" s="441"/>
      <c r="G21" s="442"/>
      <c r="H21" s="160" t="s">
        <v>244</v>
      </c>
      <c r="I21" s="440"/>
      <c r="J21" s="380"/>
      <c r="K21" s="380"/>
      <c r="L21" s="160"/>
    </row>
    <row r="22" spans="1:12" ht="9" customHeight="1" x14ac:dyDescent="0.2">
      <c r="A22" s="160"/>
      <c r="B22" s="226"/>
      <c r="C22" s="230"/>
      <c r="D22" s="230"/>
      <c r="E22" s="229"/>
      <c r="F22" s="226"/>
      <c r="G22" s="230"/>
      <c r="H22" s="229"/>
      <c r="I22" s="226"/>
      <c r="J22" s="230"/>
      <c r="K22" s="230"/>
      <c r="L22" s="160"/>
    </row>
    <row r="23" spans="1:12" ht="15" customHeight="1" x14ac:dyDescent="0.2">
      <c r="A23" s="160" t="s">
        <v>43</v>
      </c>
      <c r="B23" s="440"/>
      <c r="C23" s="380"/>
      <c r="D23" s="380"/>
      <c r="E23" s="160" t="s">
        <v>243</v>
      </c>
      <c r="F23" s="441"/>
      <c r="G23" s="442"/>
      <c r="H23" s="160" t="s">
        <v>244</v>
      </c>
      <c r="I23" s="440"/>
      <c r="J23" s="380"/>
      <c r="K23" s="380"/>
      <c r="L23" s="160"/>
    </row>
    <row r="25" spans="1:12" x14ac:dyDescent="0.2">
      <c r="A25" s="435" t="s">
        <v>157</v>
      </c>
      <c r="B25" s="435"/>
      <c r="C25" s="435"/>
      <c r="D25" s="435"/>
      <c r="E25" s="435"/>
      <c r="F25" s="435"/>
      <c r="G25" s="435"/>
      <c r="H25" s="435"/>
      <c r="I25" s="435"/>
      <c r="J25" s="435"/>
      <c r="K25" s="435"/>
    </row>
    <row r="26" spans="1:12" ht="20.25" customHeight="1" thickBot="1" x14ac:dyDescent="0.25">
      <c r="A26" s="56"/>
      <c r="B26" s="56"/>
      <c r="C26" s="56"/>
      <c r="D26" s="56"/>
      <c r="E26" s="56"/>
      <c r="F26" s="56"/>
      <c r="G26" s="56"/>
      <c r="H26" s="56"/>
      <c r="I26" s="56"/>
      <c r="J26" s="56"/>
      <c r="K26" s="56"/>
    </row>
    <row r="27" spans="1:12" ht="16.5" customHeight="1" thickTop="1" x14ac:dyDescent="0.2">
      <c r="A27" s="436" t="s">
        <v>80</v>
      </c>
      <c r="B27" s="437"/>
      <c r="C27" s="437"/>
      <c r="D27" s="437"/>
      <c r="E27" s="156"/>
      <c r="F27" s="156"/>
      <c r="G27" s="156"/>
      <c r="H27" s="156"/>
      <c r="I27" s="156"/>
      <c r="J27" s="156"/>
      <c r="K27" s="157"/>
    </row>
    <row r="28" spans="1:12" ht="4.5" customHeight="1" x14ac:dyDescent="0.2">
      <c r="A28" s="116"/>
      <c r="B28" s="108"/>
      <c r="C28" s="108"/>
      <c r="D28" s="108"/>
      <c r="E28" s="108"/>
      <c r="F28" s="108"/>
      <c r="G28" s="108"/>
      <c r="H28" s="108"/>
      <c r="I28" s="108"/>
      <c r="J28" s="108"/>
      <c r="K28" s="117"/>
    </row>
    <row r="29" spans="1:12" s="105" customFormat="1" ht="49.5" customHeight="1" x14ac:dyDescent="0.2">
      <c r="A29" s="432" t="s">
        <v>192</v>
      </c>
      <c r="B29" s="433"/>
      <c r="C29" s="433"/>
      <c r="D29" s="433"/>
      <c r="E29" s="433"/>
      <c r="F29" s="433"/>
      <c r="G29" s="433"/>
      <c r="H29" s="433"/>
      <c r="I29" s="433"/>
      <c r="J29" s="433"/>
      <c r="K29" s="434"/>
    </row>
    <row r="30" spans="1:12" s="105" customFormat="1" ht="83.25" customHeight="1" x14ac:dyDescent="0.2">
      <c r="A30" s="443"/>
      <c r="B30" s="444"/>
      <c r="C30" s="444"/>
      <c r="D30" s="444"/>
      <c r="E30" s="444"/>
      <c r="F30" s="444"/>
      <c r="G30" s="444"/>
      <c r="H30" s="444"/>
      <c r="I30" s="444"/>
      <c r="J30" s="444"/>
      <c r="K30" s="445"/>
    </row>
    <row r="31" spans="1:12" ht="28.5" customHeight="1" x14ac:dyDescent="0.2">
      <c r="A31" s="121" t="s">
        <v>156</v>
      </c>
      <c r="B31" s="108"/>
      <c r="C31" s="108"/>
      <c r="D31" s="108"/>
      <c r="E31" s="108"/>
      <c r="F31" s="108"/>
      <c r="G31" s="108"/>
      <c r="H31" s="108"/>
      <c r="I31" s="108"/>
      <c r="J31" s="108"/>
      <c r="K31" s="117"/>
    </row>
    <row r="32" spans="1:12" ht="33" customHeight="1" x14ac:dyDescent="0.2">
      <c r="A32" s="121" t="s">
        <v>158</v>
      </c>
      <c r="B32" s="108"/>
      <c r="C32" s="108"/>
      <c r="D32" s="108"/>
      <c r="E32" s="108"/>
      <c r="F32" s="108"/>
      <c r="G32" s="108"/>
      <c r="H32" s="108"/>
      <c r="I32" s="108"/>
      <c r="J32" s="108"/>
      <c r="K32" s="117"/>
    </row>
    <row r="33" spans="1:11" x14ac:dyDescent="0.2">
      <c r="A33" s="116"/>
      <c r="B33" s="108"/>
      <c r="C33" s="108"/>
      <c r="D33" s="108"/>
      <c r="E33" s="108"/>
      <c r="F33" s="108"/>
      <c r="G33" s="108"/>
      <c r="H33" s="108"/>
      <c r="I33" s="108"/>
      <c r="J33" s="108"/>
      <c r="K33" s="117"/>
    </row>
    <row r="34" spans="1:11" ht="17.25" customHeight="1" x14ac:dyDescent="0.2">
      <c r="A34" s="118"/>
      <c r="B34" s="109"/>
      <c r="C34" s="109"/>
      <c r="D34" s="109"/>
      <c r="E34" s="109"/>
      <c r="F34" s="109"/>
      <c r="G34" s="109"/>
      <c r="H34" s="109"/>
      <c r="I34" s="109"/>
      <c r="J34" s="109"/>
      <c r="K34" s="119"/>
    </row>
    <row r="35" spans="1:11" ht="33" customHeight="1" x14ac:dyDescent="0.2">
      <c r="A35" s="105"/>
      <c r="B35" s="105"/>
      <c r="C35" s="105"/>
      <c r="D35" s="105"/>
      <c r="E35" s="105"/>
      <c r="F35" s="105"/>
      <c r="G35" s="105"/>
      <c r="H35" s="105"/>
      <c r="I35" s="105"/>
      <c r="J35" s="105"/>
      <c r="K35" s="105"/>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5"/>
  <sheetViews>
    <sheetView showGridLines="0" topLeftCell="A7" zoomScaleNormal="100" workbookViewId="0">
      <selection activeCell="O31" sqref="O31"/>
    </sheetView>
  </sheetViews>
  <sheetFormatPr defaultColWidth="9.28515625" defaultRowHeight="12.75" x14ac:dyDescent="0.2"/>
  <cols>
    <col min="1" max="3" width="9.28515625" style="63"/>
    <col min="4" max="4" width="9" style="63" customWidth="1"/>
    <col min="5" max="5" width="8.7109375" style="63" customWidth="1"/>
    <col min="6" max="6" width="8.28515625" style="63" customWidth="1"/>
    <col min="7" max="7" width="7" style="63" customWidth="1"/>
    <col min="8" max="8" width="8.5703125" style="63" customWidth="1"/>
    <col min="9" max="9" width="8.7109375" style="63" customWidth="1"/>
    <col min="10" max="10" width="8.28515625" style="63" customWidth="1"/>
    <col min="11" max="11" width="15.28515625" style="63" customWidth="1"/>
    <col min="12" max="16384" width="9.28515625" style="63"/>
  </cols>
  <sheetData>
    <row r="1" spans="1:11" s="60" customFormat="1" ht="15" customHeight="1" x14ac:dyDescent="0.2"/>
    <row r="2" spans="1:11" s="60" customFormat="1" ht="24" customHeight="1" x14ac:dyDescent="0.2">
      <c r="A2" s="111" t="s">
        <v>25</v>
      </c>
      <c r="B2" s="111"/>
      <c r="C2" s="462">
        <f>'Check Request'!$B$6</f>
        <v>0</v>
      </c>
      <c r="D2" s="463"/>
      <c r="E2" s="462">
        <f>'Check Request'!$D$6</f>
        <v>0</v>
      </c>
      <c r="F2" s="463"/>
      <c r="G2" s="113"/>
      <c r="H2" s="60" t="s">
        <v>137</v>
      </c>
      <c r="I2" s="258" t="str">
        <f>IF('Check Request'!$H$6=0,"",'Check Request'!$H$6)</f>
        <v/>
      </c>
    </row>
    <row r="3" spans="1:11" s="60" customFormat="1" ht="14.25" x14ac:dyDescent="0.2">
      <c r="C3" s="464"/>
      <c r="D3" s="464"/>
      <c r="E3" s="464"/>
      <c r="F3" s="464"/>
      <c r="H3" s="465"/>
      <c r="I3" s="465"/>
      <c r="J3" s="465"/>
      <c r="K3" s="465"/>
    </row>
    <row r="4" spans="1:11" s="60" customFormat="1" ht="19.5" customHeight="1" thickBot="1" x14ac:dyDescent="0.25">
      <c r="A4" s="61"/>
      <c r="B4" s="459"/>
      <c r="C4" s="459"/>
      <c r="D4" s="62"/>
      <c r="E4" s="62"/>
      <c r="F4" s="62"/>
      <c r="G4" s="62"/>
      <c r="H4" s="460"/>
      <c r="I4" s="461"/>
      <c r="J4" s="461"/>
      <c r="K4" s="461"/>
    </row>
    <row r="5" spans="1:11" ht="51.75" customHeight="1" thickTop="1" x14ac:dyDescent="0.2">
      <c r="A5" s="343"/>
      <c r="B5" s="343"/>
      <c r="C5" s="343"/>
      <c r="D5" s="343"/>
      <c r="E5" s="343"/>
      <c r="F5" s="343"/>
      <c r="G5" s="343"/>
      <c r="H5" s="343"/>
      <c r="I5" s="343"/>
      <c r="J5" s="343"/>
      <c r="K5" s="343"/>
    </row>
    <row r="6" spans="1:11" ht="30" hidden="1" customHeight="1" x14ac:dyDescent="0.2">
      <c r="A6" s="64"/>
      <c r="B6" s="64"/>
      <c r="C6" s="64"/>
      <c r="D6" s="64"/>
      <c r="E6" s="64"/>
      <c r="F6" s="64"/>
      <c r="G6" s="64"/>
      <c r="H6" s="64"/>
      <c r="I6" s="64"/>
      <c r="J6" s="64"/>
      <c r="K6" s="64"/>
    </row>
    <row r="7" spans="1:11" ht="21.75" customHeight="1" x14ac:dyDescent="0.2">
      <c r="A7" s="455" t="s">
        <v>292</v>
      </c>
      <c r="B7" s="455"/>
      <c r="C7" s="455"/>
      <c r="D7" s="455"/>
      <c r="E7" s="455"/>
      <c r="F7" s="455"/>
      <c r="G7" s="455"/>
      <c r="H7" s="455"/>
      <c r="I7" s="455"/>
      <c r="J7" s="455"/>
      <c r="K7" s="455"/>
    </row>
    <row r="8" spans="1:11" ht="13.5" customHeight="1" x14ac:dyDescent="0.2">
      <c r="A8" s="60"/>
      <c r="B8" s="60"/>
      <c r="C8" s="60"/>
      <c r="D8" s="60"/>
      <c r="E8" s="60"/>
      <c r="F8" s="60"/>
      <c r="G8" s="60"/>
      <c r="H8" s="60"/>
      <c r="I8" s="60"/>
      <c r="J8" s="60"/>
      <c r="K8" s="60"/>
    </row>
    <row r="9" spans="1:11" ht="14.25" x14ac:dyDescent="0.2">
      <c r="A9" s="455" t="s">
        <v>293</v>
      </c>
      <c r="B9" s="455"/>
      <c r="C9" s="455"/>
      <c r="D9" s="455"/>
      <c r="E9" s="455"/>
      <c r="F9" s="455"/>
      <c r="G9" s="455"/>
      <c r="H9" s="455"/>
      <c r="I9" s="455"/>
      <c r="J9" s="455"/>
      <c r="K9" s="455"/>
    </row>
    <row r="10" spans="1:11" ht="19.5" customHeight="1" x14ac:dyDescent="0.2">
      <c r="A10" s="60"/>
      <c r="B10" s="60"/>
      <c r="C10" s="60"/>
      <c r="D10" s="60"/>
      <c r="E10" s="60"/>
      <c r="F10" s="60"/>
      <c r="G10" s="60"/>
      <c r="H10" s="60"/>
      <c r="I10" s="60"/>
      <c r="J10" s="60"/>
      <c r="K10" s="60"/>
    </row>
    <row r="11" spans="1:11" s="115" customFormat="1" ht="14.25" x14ac:dyDescent="0.2">
      <c r="A11" s="457" t="s">
        <v>75</v>
      </c>
      <c r="B11" s="457"/>
      <c r="C11" s="457"/>
      <c r="D11" s="457"/>
      <c r="E11" s="457"/>
      <c r="F11" s="458"/>
      <c r="G11" s="114"/>
      <c r="H11" s="114"/>
      <c r="I11" s="114"/>
      <c r="J11" s="114"/>
      <c r="K11" s="114"/>
    </row>
    <row r="12" spans="1:11" ht="23.25" customHeight="1" x14ac:dyDescent="0.2">
      <c r="A12" s="454" t="s">
        <v>143</v>
      </c>
      <c r="B12" s="455"/>
      <c r="C12" s="455"/>
      <c r="D12" s="455"/>
      <c r="E12" s="455"/>
      <c r="F12" s="455"/>
      <c r="G12" s="455"/>
      <c r="H12" s="455"/>
      <c r="I12" s="455"/>
      <c r="J12" s="455"/>
      <c r="K12" s="455"/>
    </row>
    <row r="13" spans="1:11" ht="23.25" customHeight="1" x14ac:dyDescent="0.2">
      <c r="A13" s="341" t="s">
        <v>144</v>
      </c>
      <c r="B13" s="342"/>
      <c r="C13" s="342"/>
      <c r="D13" s="342"/>
      <c r="E13" s="342"/>
      <c r="F13" s="342"/>
      <c r="G13" s="342"/>
      <c r="H13" s="342"/>
      <c r="I13" s="342"/>
      <c r="J13" s="342"/>
      <c r="K13" s="342"/>
    </row>
    <row r="14" spans="1:11" ht="23.25" customHeight="1" x14ac:dyDescent="0.2">
      <c r="A14" s="454" t="s">
        <v>294</v>
      </c>
      <c r="B14" s="455"/>
      <c r="C14" s="455"/>
      <c r="D14" s="455"/>
      <c r="E14" s="455"/>
      <c r="F14" s="455"/>
      <c r="G14" s="455"/>
      <c r="H14" s="455"/>
      <c r="I14" s="455"/>
      <c r="J14" s="455"/>
      <c r="K14" s="455"/>
    </row>
    <row r="15" spans="1:11" ht="24.75" customHeight="1" x14ac:dyDescent="0.2">
      <c r="A15" s="454" t="s">
        <v>295</v>
      </c>
      <c r="B15" s="455"/>
      <c r="C15" s="455"/>
      <c r="D15" s="455"/>
      <c r="E15" s="455"/>
      <c r="F15" s="455"/>
      <c r="G15" s="455"/>
      <c r="H15" s="455"/>
      <c r="I15" s="455"/>
      <c r="J15" s="455"/>
      <c r="K15" s="455"/>
    </row>
    <row r="16" spans="1:11" ht="21" customHeight="1" x14ac:dyDescent="0.2">
      <c r="A16" s="454" t="s">
        <v>146</v>
      </c>
      <c r="B16" s="455"/>
      <c r="C16" s="455"/>
      <c r="D16" s="455"/>
      <c r="E16" s="455"/>
      <c r="F16" s="455"/>
      <c r="G16" s="455"/>
      <c r="H16" s="455"/>
      <c r="I16" s="455"/>
      <c r="J16" s="455"/>
      <c r="K16" s="455"/>
    </row>
    <row r="17" spans="1:11" ht="19.5" customHeight="1" x14ac:dyDescent="0.2">
      <c r="A17" s="454" t="s">
        <v>296</v>
      </c>
      <c r="B17" s="455"/>
      <c r="C17" s="455"/>
      <c r="D17" s="455"/>
      <c r="E17" s="455"/>
      <c r="F17" s="455"/>
      <c r="G17" s="455"/>
      <c r="H17" s="455"/>
      <c r="I17" s="455"/>
      <c r="J17" s="455"/>
      <c r="K17" s="455"/>
    </row>
    <row r="18" spans="1:11" ht="21.75" customHeight="1" x14ac:dyDescent="0.2">
      <c r="A18" s="454" t="s">
        <v>145</v>
      </c>
      <c r="B18" s="455"/>
      <c r="C18" s="455"/>
      <c r="D18" s="455"/>
      <c r="E18" s="455"/>
      <c r="F18" s="455"/>
      <c r="G18" s="455"/>
      <c r="H18" s="455"/>
      <c r="I18" s="455"/>
      <c r="J18" s="455"/>
      <c r="K18" s="455"/>
    </row>
    <row r="19" spans="1:11" ht="24.75" customHeight="1" x14ac:dyDescent="0.2">
      <c r="A19" s="454" t="s">
        <v>76</v>
      </c>
      <c r="B19" s="455"/>
      <c r="C19" s="455"/>
      <c r="D19" s="455"/>
      <c r="E19" s="455"/>
      <c r="F19" s="455"/>
      <c r="G19" s="455"/>
      <c r="H19" s="455"/>
      <c r="I19" s="455"/>
      <c r="J19" s="455"/>
      <c r="K19" s="455"/>
    </row>
    <row r="20" spans="1:11" ht="23.25" customHeight="1" x14ac:dyDescent="0.2">
      <c r="A20" s="454" t="s">
        <v>147</v>
      </c>
      <c r="B20" s="455"/>
      <c r="C20" s="455"/>
      <c r="D20" s="455"/>
      <c r="E20" s="455"/>
      <c r="F20" s="455"/>
      <c r="G20" s="455"/>
      <c r="H20" s="455"/>
      <c r="I20" s="455"/>
      <c r="J20" s="455"/>
      <c r="K20" s="455"/>
    </row>
    <row r="21" spans="1:11" ht="12.75" customHeight="1" x14ac:dyDescent="0.2">
      <c r="A21" s="60"/>
      <c r="B21" s="60"/>
      <c r="C21" s="60"/>
      <c r="D21" s="60"/>
      <c r="E21" s="60"/>
      <c r="F21" s="60"/>
      <c r="G21" s="60"/>
      <c r="H21" s="60"/>
      <c r="I21" s="60"/>
      <c r="J21" s="60"/>
      <c r="K21" s="60"/>
    </row>
    <row r="22" spans="1:11" ht="17.25" customHeight="1" x14ac:dyDescent="0.2">
      <c r="A22" s="456" t="s">
        <v>74</v>
      </c>
      <c r="B22" s="456"/>
      <c r="C22" s="456"/>
      <c r="D22" s="456"/>
      <c r="E22" s="456"/>
      <c r="F22" s="456"/>
      <c r="G22" s="456"/>
      <c r="H22" s="456"/>
      <c r="I22" s="456"/>
      <c r="J22" s="456"/>
      <c r="K22" s="456"/>
    </row>
    <row r="23" spans="1:11" ht="30" customHeight="1" x14ac:dyDescent="0.2">
      <c r="A23" s="453" t="s">
        <v>138</v>
      </c>
      <c r="B23" s="453"/>
      <c r="C23" s="453"/>
      <c r="D23" s="453"/>
      <c r="E23" s="453"/>
      <c r="F23" s="453"/>
      <c r="G23" s="453" t="s">
        <v>139</v>
      </c>
      <c r="H23" s="453"/>
      <c r="I23" s="453"/>
      <c r="J23" s="453"/>
      <c r="K23" s="453"/>
    </row>
    <row r="24" spans="1:11" ht="37.5" customHeight="1" x14ac:dyDescent="0.2">
      <c r="A24" s="453" t="s">
        <v>141</v>
      </c>
      <c r="B24" s="453"/>
      <c r="C24" s="453"/>
      <c r="D24" s="453"/>
      <c r="E24" s="453"/>
      <c r="F24" s="453"/>
      <c r="G24" s="453" t="s">
        <v>140</v>
      </c>
      <c r="H24" s="453"/>
      <c r="I24" s="453"/>
      <c r="J24" s="453"/>
      <c r="K24" s="453"/>
    </row>
    <row r="25" spans="1:11" ht="30.75" customHeight="1" x14ac:dyDescent="0.2">
      <c r="A25" s="453" t="s">
        <v>142</v>
      </c>
      <c r="B25" s="453"/>
      <c r="C25" s="453"/>
      <c r="D25" s="453"/>
      <c r="E25" s="453"/>
      <c r="F25" s="453"/>
      <c r="G25" s="112"/>
      <c r="H25" s="112"/>
      <c r="I25" s="112"/>
      <c r="J25" s="112"/>
      <c r="K25" s="112"/>
    </row>
  </sheetData>
  <sheetProtection password="AA36" sheet="1" objects="1" scenarios="1" selectLockedCells="1"/>
  <mergeCells count="24">
    <mergeCell ref="B4:C4"/>
    <mergeCell ref="H4:K4"/>
    <mergeCell ref="C2:D2"/>
    <mergeCell ref="E2:F2"/>
    <mergeCell ref="C3:D3"/>
    <mergeCell ref="E3:F3"/>
    <mergeCell ref="H3:K3"/>
    <mergeCell ref="A18:K18"/>
    <mergeCell ref="A19:K19"/>
    <mergeCell ref="A17:K17"/>
    <mergeCell ref="A7:K7"/>
    <mergeCell ref="A9:K9"/>
    <mergeCell ref="A11:F11"/>
    <mergeCell ref="A12:K12"/>
    <mergeCell ref="A14:K14"/>
    <mergeCell ref="A15:K15"/>
    <mergeCell ref="A16:K16"/>
    <mergeCell ref="A25:F25"/>
    <mergeCell ref="A20:K20"/>
    <mergeCell ref="A22:K22"/>
    <mergeCell ref="A23:F23"/>
    <mergeCell ref="G23:K23"/>
    <mergeCell ref="A24:F24"/>
    <mergeCell ref="G24:K24"/>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topLeftCell="A16" zoomScaleNormal="100" workbookViewId="0">
      <selection activeCell="F30" sqref="F30:G30"/>
    </sheetView>
  </sheetViews>
  <sheetFormatPr defaultRowHeight="12.75" x14ac:dyDescent="0.2"/>
  <cols>
    <col min="1" max="1" width="11.7109375" style="26" customWidth="1"/>
    <col min="2" max="2" width="12" style="26" customWidth="1"/>
    <col min="3" max="3" width="9.7109375" style="26" bestFit="1" customWidth="1"/>
    <col min="4" max="4" width="9.7109375" style="26" customWidth="1"/>
    <col min="5" max="5" width="12.28515625" style="26" customWidth="1"/>
    <col min="6" max="6" width="6.7109375" style="26" customWidth="1"/>
    <col min="7" max="7" width="8.7109375" style="26"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35">
        <f>'Check Request'!$B$6</f>
        <v>0</v>
      </c>
      <c r="C2" s="536"/>
      <c r="D2" s="535">
        <f>'Check Request'!$D$6</f>
        <v>0</v>
      </c>
      <c r="E2" s="536"/>
      <c r="F2" s="8" t="s">
        <v>15</v>
      </c>
      <c r="G2" s="25">
        <f>'Check Request'!$H$6</f>
        <v>0</v>
      </c>
      <c r="J2" s="9" t="e">
        <f>#REF!</f>
        <v>#REF!</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488" t="s">
        <v>131</v>
      </c>
      <c r="B5" s="489"/>
      <c r="C5" s="489"/>
      <c r="D5" s="489"/>
      <c r="E5" s="489"/>
      <c r="F5" s="489"/>
      <c r="G5" s="489"/>
    </row>
    <row r="6" spans="1:10" ht="9" customHeight="1" x14ac:dyDescent="0.2"/>
    <row r="7" spans="1:10" ht="8.25" customHeight="1" x14ac:dyDescent="0.2">
      <c r="A7" s="15"/>
      <c r="B7" s="15"/>
      <c r="C7" s="15"/>
      <c r="D7" s="15"/>
      <c r="E7" s="15"/>
      <c r="F7" s="16"/>
      <c r="G7" s="16"/>
    </row>
    <row r="8" spans="1:10" ht="13.5" customHeight="1" x14ac:dyDescent="0.2">
      <c r="A8" s="494" t="s">
        <v>94</v>
      </c>
      <c r="B8" s="494"/>
      <c r="C8" s="494"/>
      <c r="D8" s="494"/>
      <c r="E8" s="494"/>
      <c r="F8" s="494"/>
      <c r="G8" s="494"/>
    </row>
    <row r="9" spans="1:10" ht="13.5" customHeight="1" x14ac:dyDescent="0.2">
      <c r="A9" s="495" t="s">
        <v>58</v>
      </c>
      <c r="B9" s="496"/>
      <c r="C9" s="496"/>
      <c r="D9" s="496"/>
      <c r="E9" s="497"/>
      <c r="F9" s="498">
        <f>'Check Request'!H11</f>
        <v>0</v>
      </c>
      <c r="G9" s="499"/>
    </row>
    <row r="10" spans="1:10" s="26" customFormat="1" ht="13.5" customHeight="1" x14ac:dyDescent="0.2">
      <c r="A10" s="493" t="s">
        <v>51</v>
      </c>
      <c r="B10" s="493"/>
      <c r="C10" s="493"/>
      <c r="D10" s="493"/>
      <c r="E10" s="493"/>
      <c r="F10" s="466"/>
      <c r="G10" s="466"/>
    </row>
    <row r="11" spans="1:10" ht="15.75" customHeight="1" x14ac:dyDescent="0.2">
      <c r="A11" s="471" t="s">
        <v>132</v>
      </c>
      <c r="B11" s="472"/>
      <c r="C11" s="472"/>
      <c r="D11" s="472"/>
      <c r="E11" s="473"/>
      <c r="F11" s="500"/>
      <c r="G11" s="501"/>
      <c r="H11" s="17"/>
    </row>
    <row r="12" spans="1:10" s="26" customFormat="1" ht="15.75" customHeight="1" x14ac:dyDescent="0.2">
      <c r="A12" s="471" t="s">
        <v>99</v>
      </c>
      <c r="B12" s="474"/>
      <c r="C12" s="474"/>
      <c r="D12" s="474"/>
      <c r="E12" s="475"/>
      <c r="F12" s="467"/>
      <c r="G12" s="468"/>
      <c r="H12" s="17"/>
    </row>
    <row r="13" spans="1:10" s="26" customFormat="1" ht="29.25" customHeight="1" thickBot="1" x14ac:dyDescent="0.25">
      <c r="A13" s="476" t="s">
        <v>133</v>
      </c>
      <c r="B13" s="477"/>
      <c r="C13" s="477"/>
      <c r="D13" s="477"/>
      <c r="E13" s="478"/>
      <c r="F13" s="479"/>
      <c r="G13" s="480"/>
      <c r="H13" s="17"/>
    </row>
    <row r="14" spans="1:10" s="26" customFormat="1" ht="15.75" customHeight="1" x14ac:dyDescent="0.2">
      <c r="A14" s="481" t="s">
        <v>198</v>
      </c>
      <c r="B14" s="482"/>
      <c r="C14" s="482"/>
      <c r="D14" s="482"/>
      <c r="E14" s="483"/>
      <c r="F14" s="484"/>
      <c r="G14" s="485"/>
      <c r="H14" s="17"/>
    </row>
    <row r="15" spans="1:10" s="26" customFormat="1" ht="15.75" customHeight="1" x14ac:dyDescent="0.2">
      <c r="A15" s="471" t="s">
        <v>72</v>
      </c>
      <c r="B15" s="474"/>
      <c r="C15" s="474"/>
      <c r="D15" s="474"/>
      <c r="E15" s="475"/>
      <c r="F15" s="486"/>
      <c r="G15" s="487"/>
      <c r="H15" s="17"/>
    </row>
    <row r="16" spans="1:10" s="26" customFormat="1" ht="15.75" customHeight="1" x14ac:dyDescent="0.2">
      <c r="A16" s="200" t="s">
        <v>195</v>
      </c>
      <c r="B16" s="201"/>
      <c r="C16" s="201"/>
      <c r="D16" s="201"/>
      <c r="E16" s="202"/>
      <c r="F16" s="486"/>
      <c r="G16" s="487"/>
      <c r="H16" s="17"/>
    </row>
    <row r="17" spans="1:8" ht="15.75" customHeight="1" thickBot="1" x14ac:dyDescent="0.25">
      <c r="A17" s="503" t="s">
        <v>134</v>
      </c>
      <c r="B17" s="504"/>
      <c r="C17" s="504"/>
      <c r="D17" s="504"/>
      <c r="E17" s="505"/>
      <c r="F17" s="486"/>
      <c r="G17" s="487"/>
      <c r="H17" s="17"/>
    </row>
    <row r="18" spans="1:8" s="3" customFormat="1" ht="15.75" customHeight="1" x14ac:dyDescent="0.2">
      <c r="A18" s="481" t="s">
        <v>52</v>
      </c>
      <c r="B18" s="482"/>
      <c r="C18" s="482"/>
      <c r="D18" s="482"/>
      <c r="E18" s="483"/>
      <c r="F18" s="486"/>
      <c r="G18" s="487"/>
      <c r="H18" s="18"/>
    </row>
    <row r="19" spans="1:8" s="3" customFormat="1" ht="15.75" customHeight="1" x14ac:dyDescent="0.2">
      <c r="A19" s="471" t="s">
        <v>53</v>
      </c>
      <c r="B19" s="474"/>
      <c r="C19" s="474"/>
      <c r="D19" s="474"/>
      <c r="E19" s="475"/>
      <c r="F19" s="486"/>
      <c r="G19" s="502"/>
      <c r="H19" s="18"/>
    </row>
    <row r="20" spans="1:8" s="3" customFormat="1" ht="15.75" customHeight="1" thickBot="1" x14ac:dyDescent="0.25">
      <c r="A20" s="503" t="s">
        <v>135</v>
      </c>
      <c r="B20" s="506"/>
      <c r="C20" s="506"/>
      <c r="D20" s="506"/>
      <c r="E20" s="507"/>
      <c r="F20" s="469"/>
      <c r="G20" s="470"/>
      <c r="H20" s="18"/>
    </row>
    <row r="21" spans="1:8" s="3" customFormat="1" ht="15.75" customHeight="1" x14ac:dyDescent="0.2">
      <c r="A21" s="481" t="s">
        <v>136</v>
      </c>
      <c r="B21" s="490"/>
      <c r="C21" s="490"/>
      <c r="D21" s="490"/>
      <c r="E21" s="491"/>
      <c r="F21" s="484"/>
      <c r="G21" s="492"/>
      <c r="H21" s="18"/>
    </row>
    <row r="22" spans="1:8" ht="15.75" customHeight="1" x14ac:dyDescent="0.2">
      <c r="A22" s="471" t="s">
        <v>159</v>
      </c>
      <c r="B22" s="472"/>
      <c r="C22" s="472"/>
      <c r="D22" s="472"/>
      <c r="E22" s="473"/>
      <c r="F22" s="486"/>
      <c r="G22" s="487"/>
      <c r="H22" s="17"/>
    </row>
    <row r="23" spans="1:8" s="26" customFormat="1" ht="15.75" customHeight="1" thickBot="1" x14ac:dyDescent="0.25">
      <c r="A23" s="203" t="s">
        <v>188</v>
      </c>
      <c r="B23" s="204"/>
      <c r="C23" s="204"/>
      <c r="D23" s="204"/>
      <c r="E23" s="205"/>
      <c r="F23" s="469"/>
      <c r="G23" s="470"/>
      <c r="H23" s="17"/>
    </row>
    <row r="24" spans="1:8" ht="15.75" customHeight="1" x14ac:dyDescent="0.2">
      <c r="A24" s="481" t="s">
        <v>54</v>
      </c>
      <c r="B24" s="482"/>
      <c r="C24" s="482"/>
      <c r="D24" s="482"/>
      <c r="E24" s="483"/>
      <c r="F24" s="484"/>
      <c r="G24" s="485"/>
      <c r="H24" s="17"/>
    </row>
    <row r="25" spans="1:8" s="3" customFormat="1" ht="28.9" customHeight="1" x14ac:dyDescent="0.2">
      <c r="A25" s="511" t="s">
        <v>101</v>
      </c>
      <c r="B25" s="512"/>
      <c r="C25" s="512"/>
      <c r="D25" s="512"/>
      <c r="E25" s="513"/>
      <c r="F25" s="514">
        <f>SUM('Check Request'!H12)*200</f>
        <v>0</v>
      </c>
      <c r="G25" s="515"/>
      <c r="H25" s="18"/>
    </row>
    <row r="26" spans="1:8" ht="15.75" customHeight="1" x14ac:dyDescent="0.2">
      <c r="A26" s="471" t="s">
        <v>55</v>
      </c>
      <c r="B26" s="472"/>
      <c r="C26" s="472"/>
      <c r="D26" s="472"/>
      <c r="E26" s="473"/>
      <c r="F26" s="467"/>
      <c r="G26" s="468"/>
      <c r="H26" s="17"/>
    </row>
    <row r="27" spans="1:8" s="3" customFormat="1" ht="15.75" customHeight="1" x14ac:dyDescent="0.2">
      <c r="A27" s="471" t="s">
        <v>160</v>
      </c>
      <c r="B27" s="472"/>
      <c r="C27" s="472"/>
      <c r="D27" s="472"/>
      <c r="E27" s="473"/>
      <c r="F27" s="467"/>
      <c r="G27" s="468"/>
      <c r="H27" s="18"/>
    </row>
    <row r="28" spans="1:8" s="3" customFormat="1" ht="15.75" customHeight="1" x14ac:dyDescent="0.2">
      <c r="A28" s="471" t="s">
        <v>56</v>
      </c>
      <c r="B28" s="472"/>
      <c r="C28" s="472"/>
      <c r="D28" s="472"/>
      <c r="E28" s="473"/>
      <c r="F28" s="467"/>
      <c r="G28" s="468"/>
      <c r="H28" s="18"/>
    </row>
    <row r="29" spans="1:8" ht="45.75" customHeight="1" thickBot="1" x14ac:dyDescent="0.25">
      <c r="A29" s="542" t="s">
        <v>161</v>
      </c>
      <c r="B29" s="543"/>
      <c r="C29" s="543"/>
      <c r="D29" s="543"/>
      <c r="E29" s="544"/>
      <c r="F29" s="545"/>
      <c r="G29" s="546"/>
      <c r="H29" s="1"/>
    </row>
    <row r="30" spans="1:8" ht="15.75" customHeight="1" thickBot="1" x14ac:dyDescent="0.25">
      <c r="A30" s="547"/>
      <c r="B30" s="548"/>
      <c r="C30" s="548"/>
      <c r="D30" s="548"/>
      <c r="E30" s="549"/>
      <c r="F30" s="540"/>
      <c r="G30" s="550"/>
      <c r="H30" s="1"/>
    </row>
    <row r="31" spans="1:8" ht="15.75" customHeight="1" thickTop="1" x14ac:dyDescent="0.2">
      <c r="A31" s="537"/>
      <c r="B31" s="538"/>
      <c r="C31" s="538"/>
      <c r="D31" s="538"/>
      <c r="E31" s="539"/>
      <c r="F31" s="540"/>
      <c r="G31" s="541"/>
      <c r="H31" s="516" t="s">
        <v>162</v>
      </c>
    </row>
    <row r="32" spans="1:8" ht="9" customHeight="1" thickBot="1" x14ac:dyDescent="0.25">
      <c r="A32" s="195"/>
      <c r="B32" s="195"/>
      <c r="C32" s="195"/>
      <c r="D32" s="195"/>
      <c r="E32" s="195"/>
      <c r="F32" s="19"/>
      <c r="G32" s="19"/>
      <c r="H32" s="517"/>
    </row>
    <row r="33" spans="1:10" ht="16.5" customHeight="1" thickBot="1" x14ac:dyDescent="0.25">
      <c r="A33" s="195"/>
      <c r="B33" s="195"/>
      <c r="C33" s="518" t="s">
        <v>57</v>
      </c>
      <c r="D33" s="519"/>
      <c r="E33" s="520"/>
      <c r="F33" s="521">
        <f>SUM(F11:G31)</f>
        <v>0</v>
      </c>
      <c r="G33" s="522"/>
      <c r="H33" s="517"/>
      <c r="I33" s="5"/>
      <c r="J33" s="5"/>
    </row>
    <row r="34" spans="1:10" ht="10.5" customHeight="1" x14ac:dyDescent="0.2">
      <c r="A34" s="195"/>
      <c r="B34" s="195"/>
      <c r="C34" s="197"/>
      <c r="D34" s="198"/>
      <c r="E34" s="20"/>
      <c r="F34" s="199"/>
      <c r="G34" s="199"/>
      <c r="H34" s="517"/>
      <c r="I34" s="5"/>
      <c r="J34" s="5"/>
    </row>
    <row r="35" spans="1:10" ht="17.25" customHeight="1" x14ac:dyDescent="0.2">
      <c r="A35" s="523" t="s">
        <v>163</v>
      </c>
      <c r="B35" s="524"/>
      <c r="C35" s="524"/>
      <c r="D35" s="524"/>
      <c r="E35" s="525"/>
      <c r="F35" s="528">
        <f>(F33-F9)</f>
        <v>0</v>
      </c>
      <c r="G35" s="529"/>
      <c r="H35" s="532">
        <f>SUM(F35:G35)</f>
        <v>0</v>
      </c>
      <c r="I35" s="5"/>
      <c r="J35" s="5"/>
    </row>
    <row r="36" spans="1:10" ht="13.5" customHeight="1" thickBot="1" x14ac:dyDescent="0.25">
      <c r="A36" s="526"/>
      <c r="B36" s="526"/>
      <c r="C36" s="526"/>
      <c r="D36" s="526"/>
      <c r="E36" s="527"/>
      <c r="F36" s="530"/>
      <c r="G36" s="531"/>
      <c r="H36" s="533"/>
      <c r="I36" s="5"/>
      <c r="J36" s="5"/>
    </row>
    <row r="37" spans="1:10" ht="45" customHeight="1" thickTop="1" x14ac:dyDescent="0.2">
      <c r="A37" s="508" t="s">
        <v>164</v>
      </c>
      <c r="B37" s="509"/>
      <c r="C37" s="509"/>
      <c r="D37" s="509"/>
      <c r="E37" s="509"/>
      <c r="F37" s="509"/>
      <c r="G37" s="509"/>
    </row>
    <row r="38" spans="1:10" ht="13.5" customHeight="1" x14ac:dyDescent="0.2">
      <c r="A38" s="195"/>
      <c r="B38" s="195"/>
      <c r="C38" s="197"/>
      <c r="D38" s="198"/>
      <c r="E38" s="20"/>
      <c r="F38" s="199"/>
      <c r="G38" s="199"/>
    </row>
    <row r="39" spans="1:10" ht="13.5" customHeight="1" x14ac:dyDescent="0.2">
      <c r="A39" s="551"/>
      <c r="B39" s="552"/>
      <c r="C39" s="552"/>
      <c r="D39" s="552"/>
      <c r="E39" s="552"/>
      <c r="F39" s="510"/>
      <c r="G39" s="510"/>
    </row>
    <row r="40" spans="1:10" ht="13.5" customHeight="1" x14ac:dyDescent="0.2">
      <c r="A40" s="195"/>
      <c r="B40" s="195"/>
      <c r="C40" s="21"/>
      <c r="D40" s="7"/>
      <c r="E40" s="196"/>
      <c r="F40" s="199"/>
      <c r="G40" s="199"/>
    </row>
    <row r="41" spans="1:10" ht="13.5" customHeight="1" x14ac:dyDescent="0.2">
      <c r="A41" s="195"/>
      <c r="B41" s="195"/>
      <c r="C41" s="21"/>
      <c r="D41" s="7"/>
      <c r="E41" s="196"/>
      <c r="F41" s="199"/>
      <c r="G41" s="199"/>
    </row>
    <row r="42" spans="1:10" ht="13.5" customHeight="1" x14ac:dyDescent="0.2">
      <c r="A42" s="195"/>
      <c r="B42" s="195"/>
      <c r="C42" s="21"/>
      <c r="D42" s="7"/>
      <c r="E42" s="196"/>
      <c r="F42" s="199"/>
      <c r="G42" s="199"/>
    </row>
    <row r="43" spans="1:10" ht="13.5" customHeight="1" x14ac:dyDescent="0.2">
      <c r="A43" s="195"/>
      <c r="B43" s="195"/>
      <c r="C43" s="195"/>
      <c r="D43" s="195"/>
      <c r="E43" s="195"/>
      <c r="F43" s="195"/>
      <c r="G43" s="195"/>
    </row>
    <row r="44" spans="1:10" ht="13.5" customHeight="1" x14ac:dyDescent="0.2">
      <c r="A44" s="534"/>
      <c r="B44" s="534"/>
      <c r="C44" s="534"/>
      <c r="D44" s="534"/>
      <c r="E44" s="534"/>
      <c r="F44" s="534"/>
      <c r="G44" s="534"/>
    </row>
    <row r="45" spans="1:10" ht="13.5" customHeight="1" x14ac:dyDescent="0.2">
      <c r="A45" s="195"/>
      <c r="B45" s="195"/>
      <c r="C45" s="195"/>
      <c r="D45" s="195"/>
      <c r="E45" s="195"/>
      <c r="F45" s="195"/>
      <c r="G45" s="195"/>
    </row>
    <row r="46" spans="1:10" ht="13.5" customHeight="1" x14ac:dyDescent="0.2">
      <c r="A46" s="195"/>
      <c r="B46" s="195"/>
      <c r="C46" s="195"/>
      <c r="D46" s="195"/>
      <c r="E46" s="195"/>
      <c r="F46" s="195"/>
      <c r="G46" s="195"/>
    </row>
    <row r="47" spans="1:10" ht="13.5" customHeight="1" x14ac:dyDescent="0.2">
      <c r="A47" s="195"/>
      <c r="B47" s="195"/>
      <c r="C47" s="195"/>
      <c r="D47" s="195"/>
      <c r="E47" s="195"/>
      <c r="F47" s="195"/>
      <c r="G47" s="195"/>
    </row>
    <row r="48" spans="1:10" ht="13.5" customHeight="1" x14ac:dyDescent="0.2">
      <c r="A48" s="195"/>
      <c r="B48" s="195"/>
      <c r="C48" s="195"/>
      <c r="D48" s="195"/>
      <c r="E48" s="195"/>
      <c r="F48" s="195"/>
      <c r="G48" s="195"/>
    </row>
    <row r="49" spans="1:7" ht="13.5" customHeight="1" x14ac:dyDescent="0.2">
      <c r="A49" s="195"/>
      <c r="B49" s="195"/>
      <c r="C49" s="195"/>
      <c r="D49" s="195"/>
      <c r="E49" s="195"/>
      <c r="F49" s="195"/>
      <c r="G49" s="195"/>
    </row>
    <row r="50" spans="1:7" ht="13.5" customHeight="1" x14ac:dyDescent="0.2">
      <c r="A50" s="195"/>
      <c r="B50" s="195"/>
      <c r="C50" s="195"/>
      <c r="D50" s="195"/>
      <c r="E50" s="195"/>
      <c r="F50" s="195"/>
      <c r="G50" s="195"/>
    </row>
    <row r="51" spans="1:7" ht="13.5" customHeight="1" x14ac:dyDescent="0.2">
      <c r="A51" s="195"/>
      <c r="B51" s="195"/>
      <c r="C51" s="195"/>
      <c r="D51" s="195"/>
      <c r="E51" s="195"/>
      <c r="F51" s="195"/>
      <c r="G51" s="195"/>
    </row>
    <row r="52" spans="1:7" ht="13.5" customHeight="1" x14ac:dyDescent="0.2">
      <c r="A52" s="195"/>
      <c r="B52" s="195"/>
      <c r="C52" s="195"/>
      <c r="D52" s="195"/>
      <c r="E52" s="195"/>
      <c r="F52" s="195"/>
      <c r="G52" s="195"/>
    </row>
    <row r="53" spans="1:7" ht="13.5" customHeight="1" x14ac:dyDescent="0.2">
      <c r="A53" s="195"/>
      <c r="B53" s="195"/>
      <c r="C53" s="195"/>
      <c r="D53" s="195"/>
      <c r="E53" s="195"/>
      <c r="F53" s="195"/>
      <c r="G53" s="195"/>
    </row>
    <row r="54" spans="1:7" ht="13.5" customHeight="1" x14ac:dyDescent="0.2">
      <c r="A54" s="195"/>
      <c r="B54" s="195"/>
      <c r="C54" s="195"/>
      <c r="D54" s="195"/>
      <c r="E54" s="195"/>
      <c r="F54" s="195"/>
      <c r="G54" s="195"/>
    </row>
    <row r="55" spans="1:7" ht="13.5" customHeight="1" x14ac:dyDescent="0.2">
      <c r="A55" s="195"/>
      <c r="B55" s="195"/>
      <c r="C55" s="195"/>
      <c r="D55" s="195"/>
      <c r="E55" s="195"/>
      <c r="F55" s="195"/>
      <c r="G55" s="195"/>
    </row>
    <row r="56" spans="1:7" ht="13.5" customHeight="1" x14ac:dyDescent="0.2">
      <c r="A56" s="195"/>
      <c r="B56" s="195"/>
      <c r="C56" s="195"/>
      <c r="D56" s="195"/>
      <c r="E56" s="195"/>
      <c r="F56" s="195"/>
      <c r="G56" s="195"/>
    </row>
    <row r="57" spans="1:7" ht="13.5" customHeight="1" x14ac:dyDescent="0.2">
      <c r="A57" s="195"/>
      <c r="B57" s="195"/>
      <c r="C57" s="195"/>
      <c r="D57" s="195"/>
      <c r="E57" s="195"/>
      <c r="F57" s="195"/>
      <c r="G57" s="195"/>
    </row>
    <row r="58" spans="1:7" ht="13.5" customHeight="1" x14ac:dyDescent="0.2">
      <c r="A58" s="195"/>
      <c r="B58" s="195"/>
      <c r="C58" s="195"/>
      <c r="D58" s="195"/>
      <c r="E58" s="195"/>
      <c r="F58" s="195"/>
      <c r="G58" s="195"/>
    </row>
    <row r="59" spans="1:7" ht="13.5" customHeight="1" x14ac:dyDescent="0.2">
      <c r="A59" s="195"/>
      <c r="B59" s="195"/>
      <c r="C59" s="195"/>
      <c r="D59" s="195"/>
      <c r="E59" s="195"/>
      <c r="F59" s="195"/>
      <c r="G59" s="195"/>
    </row>
    <row r="60" spans="1:7" ht="13.5" customHeight="1" x14ac:dyDescent="0.2">
      <c r="A60" s="195"/>
      <c r="B60" s="195"/>
      <c r="C60" s="195"/>
      <c r="D60" s="195"/>
      <c r="E60" s="195"/>
      <c r="F60" s="195"/>
      <c r="G60" s="195"/>
    </row>
    <row r="61" spans="1:7" ht="13.5" customHeight="1" x14ac:dyDescent="0.2">
      <c r="A61" s="195"/>
      <c r="B61" s="195"/>
      <c r="C61" s="195"/>
      <c r="D61" s="195"/>
      <c r="E61" s="195"/>
      <c r="F61" s="195"/>
      <c r="G61" s="195"/>
    </row>
    <row r="62" spans="1:7" ht="13.5" customHeight="1" x14ac:dyDescent="0.2">
      <c r="A62" s="195"/>
      <c r="B62" s="195"/>
      <c r="C62" s="195"/>
      <c r="D62" s="195"/>
      <c r="E62" s="195"/>
      <c r="F62" s="195"/>
      <c r="G62" s="195"/>
    </row>
    <row r="63" spans="1:7" ht="13.5" customHeight="1" x14ac:dyDescent="0.2">
      <c r="A63" s="195"/>
      <c r="B63" s="195"/>
      <c r="C63" s="195"/>
      <c r="D63" s="195"/>
      <c r="E63" s="195"/>
      <c r="F63" s="195"/>
      <c r="G63" s="195"/>
    </row>
    <row r="64" spans="1:7" ht="13.5" customHeight="1" x14ac:dyDescent="0.2">
      <c r="A64" s="195"/>
      <c r="B64" s="195"/>
      <c r="C64" s="195"/>
      <c r="D64" s="195"/>
      <c r="E64" s="195"/>
      <c r="F64" s="195"/>
      <c r="G64" s="195"/>
    </row>
    <row r="65" spans="1:7" ht="13.5" customHeight="1" x14ac:dyDescent="0.2">
      <c r="A65" s="195"/>
      <c r="B65" s="195"/>
      <c r="C65" s="195"/>
      <c r="D65" s="195"/>
      <c r="E65" s="195"/>
      <c r="F65" s="195"/>
      <c r="G65" s="195"/>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 allowBlank="1" errorTitle="Documentation" error="The maximum AEP deposit amount is $95." sqref="F20:G20"/>
    <dataValidation allowBlank="1" sqref="F23:G23"/>
    <dataValidation allowBlank="1" showInputMessage="1" promptTitle="Warning" prompt="If the item listed increases the Maximum Allowable DCA request amount by more than $25, proof of the item should be included with the file." sqref="F30:G31"/>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0"/>
  <sheetViews>
    <sheetView showGridLines="0" zoomScale="90" zoomScaleNormal="90" workbookViewId="0">
      <selection activeCell="A46" sqref="A46:H46"/>
    </sheetView>
  </sheetViews>
  <sheetFormatPr defaultRowHeight="12.75" x14ac:dyDescent="0.2"/>
  <cols>
    <col min="1" max="1" width="12.28515625" style="266" customWidth="1"/>
    <col min="2" max="2" width="12.85546875" style="266" customWidth="1"/>
    <col min="3" max="3" width="11" style="266" customWidth="1"/>
    <col min="4" max="4" width="10.85546875" style="266" customWidth="1"/>
    <col min="5" max="5" width="10" style="266" customWidth="1"/>
    <col min="6" max="6" width="12" style="266" customWidth="1"/>
    <col min="7" max="7" width="11" style="266" customWidth="1"/>
    <col min="8" max="8" width="27.85546875" style="266" customWidth="1"/>
    <col min="9" max="9" width="45" style="266" bestFit="1" customWidth="1"/>
    <col min="10" max="10" width="9.28515625" style="266" customWidth="1"/>
    <col min="11" max="11" width="14" style="266" hidden="1" customWidth="1"/>
    <col min="12" max="16384" width="9.140625" style="266"/>
  </cols>
  <sheetData>
    <row r="1" spans="1:12" ht="23.25" customHeight="1" x14ac:dyDescent="0.2">
      <c r="A1" s="266" t="s">
        <v>25</v>
      </c>
      <c r="B1" s="554">
        <f>'Check Request'!B6</f>
        <v>0</v>
      </c>
      <c r="C1" s="554"/>
      <c r="D1" s="554">
        <f>'Check Request'!D6</f>
        <v>0</v>
      </c>
      <c r="E1" s="554"/>
      <c r="F1" s="267" t="s">
        <v>15</v>
      </c>
      <c r="G1" s="268">
        <f>'Check Request'!H6</f>
        <v>0</v>
      </c>
    </row>
    <row r="2" spans="1:12" ht="16.5" customHeight="1" x14ac:dyDescent="0.2">
      <c r="A2" s="266" t="s">
        <v>14</v>
      </c>
      <c r="B2" s="269"/>
      <c r="C2" s="269"/>
      <c r="E2" s="555"/>
      <c r="F2" s="556"/>
      <c r="G2" s="556"/>
      <c r="H2" s="556"/>
      <c r="I2" s="270"/>
      <c r="K2" s="271"/>
    </row>
    <row r="3" spans="1:12" ht="15.75" customHeight="1" x14ac:dyDescent="0.2">
      <c r="A3" s="272" t="s">
        <v>2</v>
      </c>
      <c r="B3" s="557" t="s">
        <v>96</v>
      </c>
      <c r="C3" s="557"/>
      <c r="D3" s="273"/>
      <c r="E3" s="556"/>
      <c r="F3" s="556"/>
      <c r="G3" s="556"/>
      <c r="H3" s="556"/>
      <c r="I3" s="270"/>
      <c r="J3" s="274"/>
      <c r="K3" s="275">
        <f>(D3*12)</f>
        <v>0</v>
      </c>
    </row>
    <row r="4" spans="1:12" ht="4.5" customHeight="1" x14ac:dyDescent="0.2">
      <c r="A4" s="276"/>
      <c r="B4" s="277" t="s">
        <v>20</v>
      </c>
      <c r="C4" s="277"/>
      <c r="D4" s="278"/>
      <c r="E4" s="556"/>
      <c r="F4" s="556"/>
      <c r="G4" s="556"/>
      <c r="H4" s="556"/>
      <c r="I4" s="270"/>
      <c r="J4" s="279"/>
      <c r="K4" s="275"/>
    </row>
    <row r="5" spans="1:12" ht="15" customHeight="1" x14ac:dyDescent="0.2">
      <c r="A5" s="272" t="s">
        <v>3</v>
      </c>
      <c r="B5" s="557" t="s">
        <v>96</v>
      </c>
      <c r="C5" s="557"/>
      <c r="D5" s="280"/>
      <c r="E5" s="556"/>
      <c r="F5" s="556"/>
      <c r="G5" s="556"/>
      <c r="H5" s="556"/>
      <c r="I5" s="270"/>
      <c r="J5" s="279"/>
      <c r="K5" s="275">
        <f>(D5*12)</f>
        <v>0</v>
      </c>
    </row>
    <row r="6" spans="1:12" ht="19.5" customHeight="1" x14ac:dyDescent="0.2">
      <c r="F6" s="281"/>
      <c r="G6" s="282" t="str">
        <f>IF(F7=1,((K3+K5)/AMI!B7),IF(F7=2,(K3+K5)/AMI!C7,IF(F7=3,(K3+K5)/AMI!D7,IF(F7=4,(K3+K5)/AMI!E7,IF(F7=5,((K3+K5)/AMI!F7),IF(F7=6,((K3+K5))/AMI!G7,""))))))</f>
        <v/>
      </c>
      <c r="H6" s="283"/>
      <c r="I6" s="270"/>
      <c r="J6" s="284"/>
    </row>
    <row r="7" spans="1:12" ht="12.75" customHeight="1" x14ac:dyDescent="0.2">
      <c r="A7" s="558" t="s">
        <v>120</v>
      </c>
      <c r="B7" s="558"/>
      <c r="C7" s="558"/>
      <c r="D7" s="558"/>
      <c r="E7" s="559"/>
      <c r="F7" s="285">
        <f>'Check Request'!H12</f>
        <v>0</v>
      </c>
      <c r="G7" s="286" t="str">
        <f>IF(F7=7,((K3+K5)/[1]AMI!H7),IF(F7=8,(K3+K5)/[1]AMI!I7,IF(F7=9,(K3+K5)/[1]AMI!J7,IF(F7=10,(K3+K5)/[1]AMI!K7,""))))</f>
        <v/>
      </c>
      <c r="H7" s="283"/>
      <c r="I7" s="283"/>
      <c r="J7" s="284"/>
    </row>
    <row r="8" spans="1:12" ht="7.5" customHeight="1" x14ac:dyDescent="0.2">
      <c r="A8" s="287"/>
      <c r="B8" s="287"/>
      <c r="C8" s="287"/>
      <c r="D8" s="287"/>
      <c r="E8" s="287"/>
    </row>
    <row r="9" spans="1:12" ht="15" customHeight="1" x14ac:dyDescent="0.2">
      <c r="A9" s="288" t="s">
        <v>4</v>
      </c>
      <c r="D9" s="560" t="s">
        <v>9</v>
      </c>
      <c r="E9" s="560"/>
      <c r="F9" s="560"/>
      <c r="G9" s="560"/>
      <c r="H9" s="560"/>
    </row>
    <row r="10" spans="1:12" ht="7.5" customHeight="1" x14ac:dyDescent="0.2">
      <c r="A10" s="287"/>
      <c r="B10" s="287"/>
      <c r="C10" s="287"/>
      <c r="D10" s="287"/>
      <c r="E10" s="287"/>
    </row>
    <row r="11" spans="1:12" ht="12.75" customHeight="1" x14ac:dyDescent="0.2">
      <c r="A11" s="289" t="s">
        <v>21</v>
      </c>
      <c r="B11" s="290">
        <f>SUM('Household Budget'!F14,'Household Budget'!F17)</f>
        <v>0</v>
      </c>
      <c r="D11" s="561" t="s">
        <v>10</v>
      </c>
      <c r="E11" s="561"/>
      <c r="F11" s="561"/>
      <c r="G11" s="561"/>
      <c r="H11" s="561"/>
    </row>
    <row r="12" spans="1:12" ht="4.5" customHeight="1" x14ac:dyDescent="0.2">
      <c r="A12" s="277"/>
      <c r="B12" s="278"/>
      <c r="C12" s="291"/>
      <c r="D12" s="561"/>
      <c r="E12" s="561"/>
      <c r="F12" s="561"/>
      <c r="G12" s="561"/>
      <c r="H12" s="561"/>
    </row>
    <row r="13" spans="1:12" ht="12.75" customHeight="1" x14ac:dyDescent="0.2">
      <c r="A13" s="289" t="s">
        <v>193</v>
      </c>
      <c r="B13" s="292">
        <f>'Household Budget'!F18</f>
        <v>0</v>
      </c>
      <c r="D13" s="561"/>
      <c r="E13" s="561"/>
      <c r="F13" s="561"/>
      <c r="G13" s="561"/>
      <c r="H13" s="561"/>
    </row>
    <row r="14" spans="1:12" s="291" customFormat="1" ht="4.5" customHeight="1" x14ac:dyDescent="0.2">
      <c r="A14" s="277"/>
      <c r="B14" s="278"/>
      <c r="D14" s="293"/>
      <c r="E14" s="293"/>
      <c r="F14" s="293"/>
      <c r="G14" s="293"/>
      <c r="H14" s="293"/>
    </row>
    <row r="15" spans="1:12" x14ac:dyDescent="0.2">
      <c r="A15" s="289" t="s">
        <v>194</v>
      </c>
      <c r="B15" s="292">
        <f>'Household Budget'!F21</f>
        <v>0</v>
      </c>
      <c r="D15" s="272" t="s">
        <v>23</v>
      </c>
      <c r="E15" s="294" t="e">
        <f>B18/(D3)</f>
        <v>#DIV/0!</v>
      </c>
      <c r="F15" s="295" t="s">
        <v>5</v>
      </c>
      <c r="G15" s="296" t="s">
        <v>6</v>
      </c>
      <c r="H15" s="297" t="e">
        <f>IF(E15 &gt; 40%,"Yes","No")</f>
        <v>#DIV/0!</v>
      </c>
      <c r="K15" s="298">
        <v>0.41</v>
      </c>
      <c r="L15" s="298"/>
    </row>
    <row r="16" spans="1:12" s="291" customFormat="1" ht="4.5" customHeight="1" x14ac:dyDescent="0.2">
      <c r="A16" s="277"/>
      <c r="B16" s="278"/>
      <c r="D16" s="299"/>
      <c r="E16" s="300"/>
      <c r="F16" s="300"/>
      <c r="G16" s="300"/>
      <c r="H16" s="300"/>
    </row>
    <row r="17" spans="1:11" x14ac:dyDescent="0.2">
      <c r="A17" s="289" t="s">
        <v>22</v>
      </c>
      <c r="B17" s="301">
        <f>'Household Budget'!F24</f>
        <v>0</v>
      </c>
      <c r="D17" s="272" t="s">
        <v>24</v>
      </c>
      <c r="E17" s="294" t="e">
        <f>B18/(D5)</f>
        <v>#DIV/0!</v>
      </c>
      <c r="F17" s="295" t="s">
        <v>5</v>
      </c>
      <c r="G17" s="302" t="s">
        <v>7</v>
      </c>
      <c r="H17" s="297" t="e">
        <f>IF(E17 &gt; 50%,"Yes","No")</f>
        <v>#DIV/0!</v>
      </c>
      <c r="K17" s="298">
        <v>0.51</v>
      </c>
    </row>
    <row r="18" spans="1:11" ht="24" x14ac:dyDescent="0.2">
      <c r="A18" s="303" t="s">
        <v>8</v>
      </c>
      <c r="B18" s="304">
        <f>(B11+B13+B15+B17)</f>
        <v>0</v>
      </c>
    </row>
    <row r="19" spans="1:11" ht="25.5" customHeight="1" x14ac:dyDescent="0.2">
      <c r="A19" s="562" t="e">
        <f>IF(E15&gt;=K15,"Because housing costs exceed 40% of income, explain below how the client will sustain housing, otherwise the application will be considered incomplete.")</f>
        <v>#DIV/0!</v>
      </c>
      <c r="B19" s="563"/>
      <c r="C19" s="563"/>
      <c r="D19" s="563"/>
      <c r="E19" s="563"/>
      <c r="F19" s="563"/>
      <c r="G19" s="563"/>
      <c r="H19" s="563"/>
    </row>
    <row r="20" spans="1:11" ht="23.25" customHeight="1" x14ac:dyDescent="0.2">
      <c r="A20" s="564" t="e">
        <f>IF(E17&gt;=K17,"Because housing costs exceed 50% of income, explain below how the client will sustain housing, otherwise the application will be considered incomplete.")</f>
        <v>#DIV/0!</v>
      </c>
      <c r="B20" s="565"/>
      <c r="C20" s="565"/>
      <c r="D20" s="565"/>
      <c r="E20" s="565"/>
      <c r="F20" s="565"/>
      <c r="G20" s="565"/>
      <c r="H20" s="565"/>
    </row>
    <row r="21" spans="1:11" ht="4.5" customHeight="1" x14ac:dyDescent="0.2">
      <c r="A21" s="305"/>
      <c r="B21" s="306"/>
    </row>
    <row r="22" spans="1:11" x14ac:dyDescent="0.2">
      <c r="A22" s="566"/>
      <c r="B22" s="567"/>
      <c r="C22" s="567"/>
      <c r="D22" s="567"/>
      <c r="E22" s="567"/>
      <c r="F22" s="567"/>
      <c r="G22" s="567"/>
      <c r="H22" s="568"/>
      <c r="I22" s="307"/>
    </row>
    <row r="23" spans="1:11" x14ac:dyDescent="0.2">
      <c r="A23" s="569"/>
      <c r="B23" s="570"/>
      <c r="C23" s="570"/>
      <c r="D23" s="570"/>
      <c r="E23" s="570"/>
      <c r="F23" s="570"/>
      <c r="G23" s="570"/>
      <c r="H23" s="571"/>
    </row>
    <row r="24" spans="1:11" ht="27.75" customHeight="1" x14ac:dyDescent="0.2">
      <c r="A24" s="572"/>
      <c r="B24" s="573"/>
      <c r="C24" s="573"/>
      <c r="D24" s="573"/>
      <c r="E24" s="573"/>
      <c r="F24" s="573"/>
      <c r="G24" s="573"/>
      <c r="H24" s="574"/>
    </row>
    <row r="25" spans="1:11" s="288" customFormat="1" ht="33" customHeight="1" x14ac:dyDescent="0.2">
      <c r="A25" s="553" t="s">
        <v>179</v>
      </c>
      <c r="B25" s="553"/>
      <c r="C25" s="553"/>
      <c r="D25" s="553"/>
      <c r="E25" s="553"/>
      <c r="F25" s="553"/>
      <c r="G25" s="553"/>
      <c r="H25" s="553"/>
    </row>
    <row r="26" spans="1:11" ht="14.25" customHeight="1" x14ac:dyDescent="0.2">
      <c r="A26" s="308"/>
      <c r="B26" s="309" t="s">
        <v>43</v>
      </c>
      <c r="C26" s="582"/>
      <c r="D26" s="582"/>
      <c r="E26" s="582"/>
      <c r="F26" s="582"/>
      <c r="G26" s="582"/>
      <c r="H26" s="310"/>
    </row>
    <row r="27" spans="1:11" ht="14.25" customHeight="1" x14ac:dyDescent="0.2">
      <c r="A27" s="310"/>
      <c r="B27" s="309" t="s">
        <v>185</v>
      </c>
      <c r="C27" s="583"/>
      <c r="D27" s="584"/>
      <c r="E27" s="584"/>
      <c r="F27" s="584"/>
      <c r="G27" s="584"/>
      <c r="H27" s="310"/>
    </row>
    <row r="28" spans="1:11" ht="9" customHeight="1" x14ac:dyDescent="0.2">
      <c r="A28" s="311"/>
      <c r="B28" s="311"/>
      <c r="C28" s="311"/>
      <c r="D28" s="311"/>
      <c r="E28" s="311"/>
      <c r="F28" s="311"/>
      <c r="G28" s="311"/>
      <c r="H28" s="311"/>
    </row>
    <row r="29" spans="1:11" ht="14.25" x14ac:dyDescent="0.2">
      <c r="A29" s="312"/>
      <c r="C29" s="585" t="s">
        <v>210</v>
      </c>
      <c r="D29" s="585"/>
      <c r="E29" s="585"/>
      <c r="F29" s="585"/>
      <c r="G29" s="585"/>
    </row>
    <row r="30" spans="1:11" s="269" customFormat="1" ht="6.75" customHeight="1" x14ac:dyDescent="0.2">
      <c r="A30" s="577"/>
      <c r="B30" s="577"/>
      <c r="C30" s="577"/>
      <c r="D30" s="577"/>
      <c r="E30" s="577"/>
      <c r="F30" s="577"/>
      <c r="G30" s="577"/>
      <c r="H30" s="577"/>
      <c r="I30" s="274"/>
    </row>
    <row r="31" spans="1:11" ht="12.75" customHeight="1" x14ac:dyDescent="0.2">
      <c r="A31" s="586" t="s">
        <v>242</v>
      </c>
      <c r="B31" s="414"/>
      <c r="C31" s="414"/>
      <c r="D31" s="587" t="s">
        <v>241</v>
      </c>
      <c r="E31" s="588"/>
      <c r="F31" s="589"/>
      <c r="G31" s="590" t="s">
        <v>239</v>
      </c>
      <c r="H31" s="591"/>
    </row>
    <row r="32" spans="1:11" ht="6" customHeight="1" x14ac:dyDescent="0.2">
      <c r="A32" s="313"/>
      <c r="B32" s="314"/>
      <c r="C32" s="315"/>
      <c r="D32" s="316"/>
      <c r="E32" s="289"/>
      <c r="F32" s="316"/>
      <c r="G32" s="317"/>
    </row>
    <row r="33" spans="1:8" s="281" customFormat="1" ht="12.75" customHeight="1" x14ac:dyDescent="0.2">
      <c r="A33" s="313" t="s">
        <v>72</v>
      </c>
      <c r="B33" s="318"/>
      <c r="C33" s="319">
        <f>'Household Budget'!F15</f>
        <v>0</v>
      </c>
      <c r="D33" s="320"/>
      <c r="E33" s="321"/>
      <c r="F33" s="322"/>
      <c r="G33" s="323">
        <f>SUM(C42-E42)</f>
        <v>0</v>
      </c>
      <c r="H33" s="322"/>
    </row>
    <row r="34" spans="1:8" s="281" customFormat="1" ht="6" customHeight="1" x14ac:dyDescent="0.2">
      <c r="A34" s="313"/>
      <c r="B34" s="314"/>
      <c r="C34" s="324"/>
      <c r="D34" s="325"/>
      <c r="E34" s="324"/>
      <c r="F34" s="325"/>
      <c r="G34" s="326"/>
    </row>
    <row r="35" spans="1:8" s="281" customFormat="1" ht="14.25" customHeight="1" x14ac:dyDescent="0.2">
      <c r="A35" s="313" t="s">
        <v>287</v>
      </c>
      <c r="B35" s="318"/>
      <c r="C35" s="319">
        <f>SUM('Household Budget'!F14,'Household Budget'!F17)</f>
        <v>0</v>
      </c>
      <c r="D35" s="325"/>
      <c r="E35" s="321"/>
      <c r="F35" s="325"/>
      <c r="G35" s="327"/>
    </row>
    <row r="36" spans="1:8" ht="6" hidden="1" customHeight="1" x14ac:dyDescent="0.2">
      <c r="A36" s="313"/>
      <c r="B36" s="313"/>
      <c r="D36" s="281"/>
      <c r="F36" s="281"/>
      <c r="G36" s="269"/>
      <c r="H36" s="281"/>
    </row>
    <row r="37" spans="1:8" ht="6" customHeight="1" x14ac:dyDescent="0.2">
      <c r="A37" s="313"/>
      <c r="B37" s="314"/>
      <c r="C37" s="278"/>
      <c r="D37" s="281"/>
      <c r="E37" s="278"/>
      <c r="F37" s="281"/>
      <c r="G37" s="328"/>
      <c r="H37" s="281"/>
    </row>
    <row r="38" spans="1:8" ht="14.25" customHeight="1" x14ac:dyDescent="0.2">
      <c r="A38" s="575" t="s">
        <v>237</v>
      </c>
      <c r="B38" s="576"/>
      <c r="C38" s="329">
        <f>'Household Budget'!F16</f>
        <v>0</v>
      </c>
      <c r="D38" s="281"/>
      <c r="E38" s="330"/>
      <c r="F38" s="281"/>
      <c r="G38" s="331"/>
      <c r="H38" s="281"/>
    </row>
    <row r="39" spans="1:8" s="269" customFormat="1" ht="4.5" customHeight="1" x14ac:dyDescent="0.2">
      <c r="A39" s="332"/>
      <c r="B39" s="332"/>
      <c r="C39" s="332"/>
      <c r="D39" s="332"/>
      <c r="E39" s="332"/>
      <c r="F39" s="332"/>
      <c r="G39" s="332"/>
      <c r="H39" s="332"/>
    </row>
    <row r="40" spans="1:8" s="269" customFormat="1" ht="14.25" customHeight="1" x14ac:dyDescent="0.2">
      <c r="A40" s="332" t="s">
        <v>238</v>
      </c>
      <c r="B40" s="332"/>
      <c r="C40" s="333">
        <f>SUM('Household Budget'!F18,'Household Budget'!F19,'Household Budget'!F20,'Household Budget'!F21,'Household Budget'!F22,'Household Budget'!F23,'Household Budget'!F24)</f>
        <v>0</v>
      </c>
      <c r="D40" s="332"/>
      <c r="E40" s="330"/>
      <c r="F40" s="332"/>
      <c r="G40" s="334"/>
      <c r="H40" s="332"/>
    </row>
    <row r="41" spans="1:8" s="269" customFormat="1" ht="4.5" customHeight="1" x14ac:dyDescent="0.2">
      <c r="A41" s="332"/>
      <c r="B41" s="332"/>
      <c r="C41" s="332"/>
      <c r="D41" s="332"/>
      <c r="E41" s="332"/>
      <c r="F41" s="332"/>
      <c r="G41" s="332"/>
      <c r="H41" s="332"/>
    </row>
    <row r="42" spans="1:8" s="269" customFormat="1" ht="14.25" customHeight="1" x14ac:dyDescent="0.2">
      <c r="A42" s="332" t="s">
        <v>240</v>
      </c>
      <c r="B42" s="332"/>
      <c r="C42" s="335">
        <f>SUM(C33,C35,C38,C40)</f>
        <v>0</v>
      </c>
      <c r="D42" s="332"/>
      <c r="E42" s="323">
        <f>SUM(E33,E35,E38,E40)</f>
        <v>0</v>
      </c>
      <c r="F42" s="332"/>
      <c r="G42" s="336"/>
      <c r="H42" s="332"/>
    </row>
    <row r="43" spans="1:8" s="269" customFormat="1" ht="8.25" customHeight="1" x14ac:dyDescent="0.2">
      <c r="A43" s="332"/>
      <c r="B43" s="332"/>
      <c r="C43" s="334"/>
      <c r="D43" s="332"/>
      <c r="E43" s="327"/>
      <c r="F43" s="332"/>
      <c r="G43" s="336"/>
      <c r="H43" s="332"/>
    </row>
    <row r="44" spans="1:8" s="269" customFormat="1" ht="21.75" customHeight="1" x14ac:dyDescent="0.2">
      <c r="A44" s="337" t="s">
        <v>212</v>
      </c>
      <c r="B44" s="332"/>
      <c r="C44" s="332"/>
      <c r="D44" s="332"/>
      <c r="E44" s="332"/>
      <c r="F44" s="332"/>
      <c r="G44" s="332"/>
      <c r="H44" s="332"/>
    </row>
    <row r="45" spans="1:8" ht="65.25" customHeight="1" x14ac:dyDescent="0.2">
      <c r="A45" s="577" t="s">
        <v>211</v>
      </c>
      <c r="B45" s="577"/>
      <c r="C45" s="577"/>
      <c r="D45" s="577"/>
      <c r="E45" s="577"/>
      <c r="F45" s="577"/>
      <c r="G45" s="577"/>
      <c r="H45" s="577"/>
    </row>
    <row r="46" spans="1:8" ht="135" customHeight="1" x14ac:dyDescent="0.2">
      <c r="A46" s="578"/>
      <c r="B46" s="579"/>
      <c r="C46" s="579"/>
      <c r="D46" s="579"/>
      <c r="E46" s="579"/>
      <c r="F46" s="579"/>
      <c r="G46" s="579"/>
      <c r="H46" s="580"/>
    </row>
    <row r="47" spans="1:8" ht="9" hidden="1" customHeight="1" x14ac:dyDescent="0.2">
      <c r="A47" s="581"/>
      <c r="B47" s="581"/>
      <c r="C47" s="581"/>
      <c r="D47" s="581"/>
      <c r="E47" s="581"/>
      <c r="F47" s="581"/>
      <c r="G47" s="581"/>
      <c r="H47" s="581"/>
    </row>
    <row r="48" spans="1:8" ht="9" hidden="1" customHeight="1" x14ac:dyDescent="0.2">
      <c r="A48" s="581"/>
      <c r="B48" s="581"/>
      <c r="C48" s="581"/>
      <c r="D48" s="581"/>
      <c r="E48" s="581"/>
      <c r="F48" s="581"/>
      <c r="G48" s="581"/>
      <c r="H48" s="581"/>
    </row>
    <row r="49" spans="1:8" ht="45" hidden="1" x14ac:dyDescent="0.2">
      <c r="A49" s="581"/>
      <c r="B49" s="581"/>
      <c r="C49" s="581"/>
      <c r="D49" s="581"/>
      <c r="E49" s="581"/>
      <c r="F49" s="581"/>
      <c r="G49" s="581"/>
      <c r="H49" s="581"/>
    </row>
    <row r="50" spans="1:8" x14ac:dyDescent="0.2">
      <c r="A50" s="281"/>
      <c r="B50" s="281"/>
      <c r="C50" s="281"/>
      <c r="D50" s="281"/>
      <c r="E50" s="281"/>
      <c r="F50" s="281"/>
      <c r="G50" s="281"/>
      <c r="H50" s="281"/>
    </row>
  </sheetData>
  <sheetProtection password="AA36" sheet="1" objects="1" scenarios="1" selectLockedCells="1"/>
  <mergeCells count="23">
    <mergeCell ref="A38:B38"/>
    <mergeCell ref="A45:H45"/>
    <mergeCell ref="A46:H46"/>
    <mergeCell ref="A47:H49"/>
    <mergeCell ref="C26:G26"/>
    <mergeCell ref="C27:G27"/>
    <mergeCell ref="C29:G29"/>
    <mergeCell ref="A30:H30"/>
    <mergeCell ref="A31:C31"/>
    <mergeCell ref="D31:F31"/>
    <mergeCell ref="G31:H31"/>
    <mergeCell ref="A25:H25"/>
    <mergeCell ref="B1:C1"/>
    <mergeCell ref="D1:E1"/>
    <mergeCell ref="E2:H5"/>
    <mergeCell ref="B3:C3"/>
    <mergeCell ref="B5:C5"/>
    <mergeCell ref="A7:E7"/>
    <mergeCell ref="D9:H9"/>
    <mergeCell ref="D11:H13"/>
    <mergeCell ref="A19:H19"/>
    <mergeCell ref="A20:H20"/>
    <mergeCell ref="A22:H24"/>
  </mergeCells>
  <conditionalFormatting sqref="B1:E1 G1">
    <cfRule type="cellIs" dxfId="4" priority="1" operator="equal">
      <formula>0</formula>
    </cfRule>
  </conditionalFormatting>
  <dataValidations count="4">
    <dataValidation type="whole" allowBlank="1" showInputMessage="1" showErrorMessage="1" errorTitle="Maximum Allowed" error="THE AMOUNT ENTERED EXCEEDS THE MAXIMUM ALLOWABLE AMOUNT OF $100." sqref="B15 B17">
      <formula1>0</formula1>
      <formula2>100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errorStyle="warning" showErrorMessage="1" error="Please be sure to enter the Family Composition." prompt="Please be sure to enter the Family Composition above." sqref="B11">
      <formula1>0</formula1>
      <formula2>2000</formula2>
    </dataValidation>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56"/>
  <sheetViews>
    <sheetView showGridLines="0" view="pageLayout" zoomScaleNormal="100" workbookViewId="0">
      <selection activeCell="L36" sqref="L36"/>
    </sheetView>
  </sheetViews>
  <sheetFormatPr defaultColWidth="9.28515625" defaultRowHeight="14.25" x14ac:dyDescent="0.2"/>
  <cols>
    <col min="1" max="2" width="9.28515625" style="60"/>
    <col min="3" max="3" width="10.28515625" style="60" customWidth="1"/>
    <col min="4" max="4" width="17.140625" style="60" customWidth="1"/>
    <col min="5" max="5" width="8.7109375" style="60" customWidth="1"/>
    <col min="6" max="6" width="8.5703125" style="60" customWidth="1"/>
    <col min="7" max="7" width="8.28515625" style="60" customWidth="1"/>
    <col min="8" max="8" width="9.28515625" style="60"/>
    <col min="9" max="9" width="8" style="60" customWidth="1"/>
    <col min="10" max="10" width="7" style="60" customWidth="1"/>
    <col min="11" max="11" width="4.7109375" style="60" customWidth="1"/>
    <col min="12" max="16384" width="9.28515625" style="60"/>
  </cols>
  <sheetData>
    <row r="1" spans="1:11" ht="30" customHeight="1" x14ac:dyDescent="0.2"/>
    <row r="2" spans="1:11" x14ac:dyDescent="0.2">
      <c r="A2" s="602" t="s">
        <v>216</v>
      </c>
      <c r="B2" s="602"/>
      <c r="C2" s="602"/>
      <c r="D2" s="601"/>
      <c r="E2" s="208"/>
      <c r="F2" s="208"/>
      <c r="G2" s="208"/>
      <c r="H2" s="620"/>
      <c r="I2" s="620"/>
    </row>
    <row r="3" spans="1:11" ht="18" customHeight="1" x14ac:dyDescent="0.2">
      <c r="A3" s="213" t="s">
        <v>25</v>
      </c>
      <c r="B3" s="209"/>
      <c r="C3" s="209"/>
      <c r="D3" s="223" t="str">
        <f>IF('Check Request'!B6=0,"",'Check Request'!B6)</f>
        <v/>
      </c>
      <c r="E3" s="210"/>
      <c r="F3" s="223" t="str">
        <f>IF('Check Request'!D6=0,"",'Check Request'!D6)</f>
        <v/>
      </c>
      <c r="G3" s="211"/>
      <c r="H3" s="212" t="s">
        <v>127</v>
      </c>
      <c r="I3" s="211" t="str">
        <f>IF('Check Request'!H6=0,"",'Check Request'!H6)</f>
        <v/>
      </c>
    </row>
    <row r="4" spans="1:11" ht="15" customHeight="1" x14ac:dyDescent="0.2">
      <c r="A4" s="604" t="s">
        <v>81</v>
      </c>
      <c r="B4" s="604"/>
      <c r="C4" s="604"/>
      <c r="D4" s="605" t="str">
        <f>IF('Check Request'!B56=0,"",'Check Request'!B56)</f>
        <v/>
      </c>
      <c r="E4" s="606"/>
      <c r="F4" s="606"/>
      <c r="G4" s="606"/>
      <c r="H4" s="606"/>
      <c r="I4" s="606"/>
    </row>
    <row r="5" spans="1:11" ht="15" customHeight="1" x14ac:dyDescent="0.2">
      <c r="A5" s="604" t="s">
        <v>180</v>
      </c>
      <c r="B5" s="604"/>
      <c r="C5" s="213"/>
      <c r="D5" s="621" t="str">
        <f>IF('Check Request'!B57=0,"",'Check Request'!B57)</f>
        <v/>
      </c>
      <c r="E5" s="621"/>
      <c r="F5" s="621"/>
      <c r="G5" s="621"/>
      <c r="H5" s="621"/>
      <c r="I5" s="621"/>
    </row>
    <row r="6" spans="1:11" ht="15" customHeight="1" x14ac:dyDescent="0.2">
      <c r="A6" s="604" t="s">
        <v>181</v>
      </c>
      <c r="B6" s="604"/>
      <c r="C6" s="213"/>
      <c r="D6" s="619" t="str">
        <f>IF('Check Request'!B58=0,"",'Check Request'!B58)</f>
        <v/>
      </c>
      <c r="E6" s="619"/>
      <c r="F6" s="619"/>
      <c r="G6" s="619"/>
      <c r="H6" s="619"/>
      <c r="I6" s="619"/>
    </row>
    <row r="7" spans="1:11" ht="4.5" customHeight="1" x14ac:dyDescent="0.2">
      <c r="A7" s="220"/>
      <c r="B7" s="220"/>
      <c r="C7" s="213"/>
      <c r="D7" s="224"/>
      <c r="E7" s="224"/>
      <c r="F7" s="224"/>
      <c r="G7" s="224"/>
      <c r="H7" s="224"/>
      <c r="I7" s="224"/>
    </row>
    <row r="8" spans="1:11" ht="18" customHeight="1" x14ac:dyDescent="0.2">
      <c r="A8" s="602" t="s">
        <v>223</v>
      </c>
      <c r="B8" s="603"/>
      <c r="C8" s="603"/>
      <c r="D8" s="603"/>
      <c r="E8" s="601"/>
      <c r="F8" s="601"/>
      <c r="G8" s="601"/>
      <c r="H8" s="601"/>
      <c r="I8" s="601"/>
    </row>
    <row r="9" spans="1:11" ht="17.25" customHeight="1" x14ac:dyDescent="0.2">
      <c r="A9" s="610" t="s">
        <v>217</v>
      </c>
      <c r="B9" s="610"/>
      <c r="C9" s="617"/>
      <c r="D9" s="617"/>
      <c r="E9" s="618"/>
      <c r="F9" s="618"/>
      <c r="G9" s="618"/>
    </row>
    <row r="10" spans="1:11" ht="9" customHeight="1" x14ac:dyDescent="0.2">
      <c r="E10" s="161"/>
      <c r="F10" s="161"/>
      <c r="G10" s="161"/>
    </row>
    <row r="11" spans="1:11" ht="12.75" customHeight="1" x14ac:dyDescent="0.2">
      <c r="A11" s="604" t="s">
        <v>84</v>
      </c>
      <c r="B11" s="604"/>
      <c r="C11" s="604"/>
      <c r="D11" s="604"/>
      <c r="E11" s="618"/>
      <c r="F11" s="618"/>
      <c r="G11" s="618"/>
    </row>
    <row r="12" spans="1:11" ht="9" customHeight="1" x14ac:dyDescent="0.2">
      <c r="E12" s="161"/>
      <c r="F12" s="161"/>
      <c r="G12" s="161"/>
    </row>
    <row r="13" spans="1:11" ht="12.75" customHeight="1" x14ac:dyDescent="0.2">
      <c r="A13" s="604" t="s">
        <v>182</v>
      </c>
      <c r="B13" s="604"/>
      <c r="C13" s="604"/>
      <c r="D13" s="604"/>
      <c r="E13" s="618"/>
      <c r="F13" s="618"/>
      <c r="G13" s="618"/>
    </row>
    <row r="14" spans="1:11" ht="21" customHeight="1" x14ac:dyDescent="0.2">
      <c r="A14" s="610" t="s">
        <v>218</v>
      </c>
      <c r="B14" s="610"/>
      <c r="C14" s="610"/>
      <c r="D14" s="610"/>
      <c r="E14" s="613"/>
      <c r="F14" s="614"/>
      <c r="G14" s="214"/>
      <c r="H14" s="352"/>
      <c r="I14" s="352"/>
      <c r="J14" s="352"/>
      <c r="K14" s="352"/>
    </row>
    <row r="15" spans="1:11" ht="21" customHeight="1" x14ac:dyDescent="0.2">
      <c r="A15" s="610" t="s">
        <v>219</v>
      </c>
      <c r="B15" s="610"/>
      <c r="C15" s="610"/>
      <c r="D15" s="610"/>
      <c r="E15" s="615"/>
      <c r="F15" s="601"/>
      <c r="G15" s="601"/>
      <c r="H15" s="611"/>
      <c r="I15" s="611"/>
      <c r="J15" s="611"/>
      <c r="K15" s="611"/>
    </row>
    <row r="16" spans="1:11" ht="21" customHeight="1" x14ac:dyDescent="0.2">
      <c r="A16" s="612" t="s">
        <v>220</v>
      </c>
      <c r="B16" s="612"/>
      <c r="C16" s="612"/>
      <c r="D16" s="612"/>
      <c r="E16" s="616"/>
      <c r="F16" s="601"/>
      <c r="G16" s="601"/>
      <c r="H16" s="611"/>
      <c r="I16" s="611"/>
      <c r="J16" s="611"/>
      <c r="K16" s="611"/>
    </row>
    <row r="17" spans="1:11" ht="4.5" customHeight="1" x14ac:dyDescent="0.2">
      <c r="A17" s="216"/>
      <c r="B17" s="216"/>
      <c r="C17" s="216"/>
      <c r="D17" s="216"/>
      <c r="E17" s="215"/>
      <c r="F17" s="215"/>
      <c r="G17" s="215"/>
      <c r="H17" s="162"/>
      <c r="I17" s="162"/>
      <c r="J17" s="162"/>
      <c r="K17" s="162"/>
    </row>
    <row r="18" spans="1:11" ht="16.5" customHeight="1" x14ac:dyDescent="0.2">
      <c r="A18" s="604" t="s">
        <v>221</v>
      </c>
      <c r="B18" s="601"/>
      <c r="C18" s="220"/>
      <c r="D18" s="220"/>
      <c r="E18" s="228"/>
      <c r="F18" s="215" t="s">
        <v>222</v>
      </c>
      <c r="G18" s="215"/>
      <c r="H18" s="162"/>
      <c r="I18" s="162"/>
      <c r="J18" s="162"/>
      <c r="K18" s="162"/>
    </row>
    <row r="19" spans="1:11" ht="9" customHeight="1" x14ac:dyDescent="0.2">
      <c r="A19" s="220"/>
      <c r="B19" s="220"/>
      <c r="C19" s="220"/>
      <c r="D19" s="220"/>
      <c r="E19" s="215"/>
      <c r="F19" s="215"/>
      <c r="G19" s="215"/>
      <c r="H19" s="162"/>
      <c r="I19" s="162"/>
      <c r="J19" s="162"/>
      <c r="K19" s="162"/>
    </row>
    <row r="20" spans="1:11" x14ac:dyDescent="0.2">
      <c r="A20" s="604" t="s">
        <v>214</v>
      </c>
      <c r="B20" s="604"/>
      <c r="C20" s="604"/>
      <c r="E20" s="607"/>
      <c r="F20" s="607"/>
      <c r="G20" s="607"/>
      <c r="H20" s="162"/>
      <c r="I20" s="162"/>
      <c r="J20" s="162"/>
      <c r="K20" s="162"/>
    </row>
    <row r="21" spans="1:11" ht="9" customHeight="1" x14ac:dyDescent="0.2">
      <c r="A21" s="608"/>
      <c r="B21" s="608"/>
      <c r="C21" s="608"/>
      <c r="D21" s="609"/>
    </row>
    <row r="22" spans="1:11" x14ac:dyDescent="0.2">
      <c r="A22" s="216" t="s">
        <v>215</v>
      </c>
      <c r="B22" s="217"/>
      <c r="C22" s="217"/>
      <c r="D22" s="218"/>
      <c r="E22" s="607"/>
      <c r="F22" s="607"/>
      <c r="G22" s="607"/>
    </row>
    <row r="23" spans="1:11" ht="3.75" customHeight="1" x14ac:dyDescent="0.2"/>
    <row r="24" spans="1:11" ht="6" customHeight="1" x14ac:dyDescent="0.2"/>
    <row r="25" spans="1:11" x14ac:dyDescent="0.2">
      <c r="A25" s="602" t="s">
        <v>236</v>
      </c>
      <c r="B25" s="603"/>
      <c r="C25" s="603"/>
      <c r="D25" s="603"/>
      <c r="E25" s="601"/>
      <c r="F25" s="601"/>
      <c r="G25" s="601"/>
      <c r="H25" s="601"/>
      <c r="I25" s="601"/>
    </row>
    <row r="26" spans="1:11" ht="10.5" customHeight="1" x14ac:dyDescent="0.2">
      <c r="A26" s="216"/>
      <c r="B26" s="216"/>
      <c r="C26" s="216"/>
      <c r="D26" s="208"/>
      <c r="E26" s="208"/>
      <c r="F26" s="208"/>
      <c r="G26" s="208"/>
    </row>
    <row r="27" spans="1:11" ht="8.25" customHeight="1" x14ac:dyDescent="0.2"/>
    <row r="28" spans="1:11" x14ac:dyDescent="0.2">
      <c r="A28" s="604"/>
      <c r="B28" s="604"/>
      <c r="C28" s="604"/>
      <c r="D28" s="208"/>
      <c r="E28" s="208"/>
      <c r="F28" s="208"/>
      <c r="G28" s="208"/>
      <c r="H28" s="208"/>
      <c r="I28" s="208"/>
    </row>
    <row r="29" spans="1:11" ht="4.5" customHeight="1" x14ac:dyDescent="0.2">
      <c r="D29" s="208"/>
      <c r="E29" s="208"/>
      <c r="F29" s="208"/>
      <c r="G29" s="208"/>
      <c r="H29" s="208"/>
      <c r="I29" s="208"/>
    </row>
    <row r="30" spans="1:11" x14ac:dyDescent="0.2">
      <c r="A30" s="604"/>
      <c r="B30" s="604"/>
      <c r="C30" s="604"/>
      <c r="D30" s="208"/>
      <c r="E30" s="208"/>
      <c r="F30" s="208"/>
      <c r="G30" s="208"/>
      <c r="H30" s="208"/>
      <c r="I30" s="208"/>
    </row>
    <row r="31" spans="1:11" ht="4.5" customHeight="1" x14ac:dyDescent="0.2">
      <c r="D31" s="208"/>
      <c r="E31" s="208"/>
      <c r="F31" s="208"/>
      <c r="G31" s="208"/>
      <c r="H31" s="208"/>
      <c r="I31" s="208"/>
    </row>
    <row r="32" spans="1:11" x14ac:dyDescent="0.2">
      <c r="A32" s="604"/>
      <c r="B32" s="604"/>
      <c r="C32" s="604"/>
      <c r="D32" s="208"/>
      <c r="E32" s="208"/>
      <c r="F32" s="208"/>
      <c r="G32" s="208"/>
      <c r="H32" s="208"/>
      <c r="I32" s="208"/>
    </row>
    <row r="33" spans="1:11" ht="4.5" customHeight="1" x14ac:dyDescent="0.2">
      <c r="D33" s="208"/>
      <c r="E33" s="208"/>
      <c r="F33" s="208"/>
      <c r="G33" s="208"/>
      <c r="H33" s="208"/>
      <c r="I33" s="208"/>
    </row>
    <row r="34" spans="1:11" x14ac:dyDescent="0.2">
      <c r="A34" s="604"/>
      <c r="B34" s="604"/>
      <c r="C34" s="604"/>
      <c r="D34" s="59"/>
      <c r="E34" s="208"/>
      <c r="F34" s="208"/>
      <c r="G34" s="208"/>
      <c r="H34" s="208"/>
      <c r="I34" s="208"/>
    </row>
    <row r="35" spans="1:11" x14ac:dyDescent="0.2">
      <c r="D35" s="208"/>
      <c r="E35" s="208"/>
      <c r="F35" s="208"/>
      <c r="G35" s="208"/>
      <c r="H35" s="208"/>
      <c r="I35" s="208"/>
    </row>
    <row r="38" spans="1:11" ht="10.5" customHeight="1" x14ac:dyDescent="0.2"/>
    <row r="39" spans="1:11" ht="10.5" customHeight="1" x14ac:dyDescent="0.2"/>
    <row r="40" spans="1:11" ht="10.5" customHeight="1" x14ac:dyDescent="0.2"/>
    <row r="41" spans="1:11" ht="21" customHeight="1" x14ac:dyDescent="0.2">
      <c r="A41" s="604" t="s">
        <v>83</v>
      </c>
      <c r="B41" s="604"/>
      <c r="C41" s="604"/>
      <c r="D41" s="623"/>
      <c r="E41" s="380"/>
      <c r="F41" s="380"/>
      <c r="G41" s="380"/>
      <c r="H41" s="380"/>
      <c r="I41" s="380"/>
      <c r="J41" s="222"/>
      <c r="K41" s="222"/>
    </row>
    <row r="42" spans="1:11" ht="18.75" customHeight="1" x14ac:dyDescent="0.2">
      <c r="A42" s="604" t="s">
        <v>86</v>
      </c>
      <c r="B42" s="604"/>
      <c r="C42" s="604"/>
      <c r="D42" s="622"/>
      <c r="E42" s="382"/>
      <c r="F42" s="382"/>
      <c r="G42" s="382"/>
      <c r="H42" s="382"/>
      <c r="I42" s="382"/>
      <c r="J42" s="222"/>
      <c r="K42" s="222"/>
    </row>
    <row r="43" spans="1:11" ht="18.75" customHeight="1" x14ac:dyDescent="0.2">
      <c r="A43" s="604" t="s">
        <v>87</v>
      </c>
      <c r="B43" s="604"/>
      <c r="C43" s="604"/>
      <c r="D43" s="622"/>
      <c r="E43" s="382"/>
      <c r="F43" s="382"/>
      <c r="G43" s="382"/>
    </row>
    <row r="44" spans="1:11" ht="18.75" customHeight="1" x14ac:dyDescent="0.2">
      <c r="A44" s="604" t="s">
        <v>88</v>
      </c>
      <c r="B44" s="604"/>
      <c r="C44" s="604"/>
      <c r="D44" s="622"/>
      <c r="E44" s="382"/>
      <c r="F44" s="382"/>
      <c r="G44" s="382"/>
    </row>
    <row r="45" spans="1:11" ht="19.5" customHeight="1" x14ac:dyDescent="0.2">
      <c r="A45" s="221" t="s">
        <v>90</v>
      </c>
      <c r="B45" s="221"/>
      <c r="C45" s="221"/>
      <c r="D45" s="622"/>
      <c r="E45" s="382"/>
      <c r="F45" s="382"/>
      <c r="G45" s="382"/>
    </row>
    <row r="46" spans="1:11" ht="22.5" customHeight="1" x14ac:dyDescent="0.2">
      <c r="A46" s="604" t="s">
        <v>85</v>
      </c>
      <c r="B46" s="604"/>
      <c r="C46" s="604"/>
      <c r="D46" s="207"/>
      <c r="E46" s="207"/>
      <c r="F46" s="207"/>
      <c r="G46" s="219" t="s">
        <v>82</v>
      </c>
      <c r="H46" s="207"/>
      <c r="I46" s="207"/>
    </row>
    <row r="47" spans="1:11" ht="12" customHeight="1" x14ac:dyDescent="0.2">
      <c r="D47" s="206"/>
      <c r="E47" s="206"/>
      <c r="F47" s="206"/>
      <c r="G47" s="206"/>
      <c r="H47" s="206"/>
      <c r="I47" s="206"/>
    </row>
    <row r="48" spans="1:11" s="45" customFormat="1" x14ac:dyDescent="0.2">
      <c r="A48" s="600" t="s">
        <v>228</v>
      </c>
      <c r="B48" s="600"/>
      <c r="C48" s="600"/>
      <c r="D48" s="600"/>
      <c r="E48" s="601"/>
      <c r="F48" s="601"/>
      <c r="G48" s="601"/>
      <c r="H48" s="601"/>
      <c r="I48" s="601"/>
    </row>
    <row r="49" spans="1:9" s="45" customFormat="1" ht="8.25" customHeight="1" x14ac:dyDescent="0.2"/>
    <row r="50" spans="1:9" s="45" customFormat="1" x14ac:dyDescent="0.2">
      <c r="A50" s="592" t="s">
        <v>224</v>
      </c>
      <c r="B50" s="592"/>
      <c r="C50" s="592"/>
      <c r="D50" s="593" t="str">
        <f>IF('Check Request'!B60=0,"",'Check Request'!B60)</f>
        <v/>
      </c>
      <c r="E50" s="594"/>
      <c r="F50" s="594"/>
      <c r="G50" s="594"/>
      <c r="H50" s="594"/>
      <c r="I50" s="594"/>
    </row>
    <row r="51" spans="1:9" s="45" customFormat="1" ht="4.5" customHeight="1" x14ac:dyDescent="0.2"/>
    <row r="52" spans="1:9" s="45" customFormat="1" x14ac:dyDescent="0.2">
      <c r="A52" s="592" t="s">
        <v>225</v>
      </c>
      <c r="B52" s="592"/>
      <c r="C52" s="592"/>
      <c r="D52" s="595"/>
      <c r="E52" s="380"/>
      <c r="F52" s="380"/>
      <c r="G52" s="380"/>
      <c r="H52" s="380"/>
      <c r="I52" s="380"/>
    </row>
    <row r="53" spans="1:9" s="45" customFormat="1" ht="4.5" customHeight="1" x14ac:dyDescent="0.2"/>
    <row r="54" spans="1:9" s="45" customFormat="1" x14ac:dyDescent="0.2">
      <c r="A54" s="592" t="s">
        <v>226</v>
      </c>
      <c r="B54" s="592"/>
      <c r="C54" s="592"/>
      <c r="D54" s="596" t="str">
        <f>IF('Check Request'!B61=0,"",'Check Request'!B61)</f>
        <v/>
      </c>
      <c r="E54" s="597"/>
      <c r="F54" s="597"/>
      <c r="G54" s="597"/>
      <c r="H54" s="597"/>
      <c r="I54" s="597"/>
    </row>
    <row r="55" spans="1:9" s="45" customFormat="1" ht="4.5" customHeight="1" x14ac:dyDescent="0.2"/>
    <row r="56" spans="1:9" s="45" customFormat="1" x14ac:dyDescent="0.2">
      <c r="A56" s="592" t="s">
        <v>227</v>
      </c>
      <c r="B56" s="592"/>
      <c r="C56" s="592"/>
      <c r="D56" s="598"/>
      <c r="E56" s="599"/>
      <c r="F56" s="599"/>
      <c r="G56" s="599"/>
      <c r="H56" s="599"/>
      <c r="I56" s="599"/>
    </row>
  </sheetData>
  <sheetProtection password="AA36" sheet="1" objects="1" scenarios="1" selectLockedCells="1"/>
  <mergeCells count="53">
    <mergeCell ref="A44:C44"/>
    <mergeCell ref="D44:G44"/>
    <mergeCell ref="D45:G45"/>
    <mergeCell ref="A41:C41"/>
    <mergeCell ref="D41:I41"/>
    <mergeCell ref="A42:C42"/>
    <mergeCell ref="D42:I42"/>
    <mergeCell ref="A43:C43"/>
    <mergeCell ref="D43:G43"/>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orientation="portrait" horizontalDpi="4294967294" verticalDpi="4294967294" r:id="rId1"/>
  <headerFooter>
    <oddHeader>&amp;L&amp;G&amp;C&amp;"HelveticaNeueLT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Checklist &amp; Staff Certification</vt:lpstr>
      <vt:lpstr>Additional Req</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2019-01-02T19:16:09Z</cp:lastPrinted>
  <dcterms:created xsi:type="dcterms:W3CDTF">2008-07-17T21:17:20Z</dcterms:created>
  <dcterms:modified xsi:type="dcterms:W3CDTF">2019-01-02T19:16:52Z</dcterms:modified>
</cp:coreProperties>
</file>