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codeName="ThisWorkbook"/>
  <mc:AlternateContent xmlns:mc="http://schemas.openxmlformats.org/markup-compatibility/2006">
    <mc:Choice Requires="x15">
      <x15ac:absPath xmlns:x15ac="http://schemas.microsoft.com/office/spreadsheetml/2010/11/ac" url="S:\Advocacy-Leadership\Publications\Website\Content worksheets\Providers\Housing materials\DCA\FY2020\"/>
    </mc:Choice>
  </mc:AlternateContent>
  <xr:revisionPtr revIDLastSave="0" documentId="8_{24647FB3-F420-46B8-8028-39B40DFEDC14}" xr6:coauthVersionLast="36" xr6:coauthVersionMax="36" xr10:uidLastSave="{00000000-0000-0000-0000-000000000000}"/>
  <bookViews>
    <workbookView xWindow="0" yWindow="0" windowWidth="21600" windowHeight="9528" tabRatio="889" xr2:uid="{00000000-000D-0000-FFFF-FFFF00000000}"/>
  </bookViews>
  <sheets>
    <sheet name="Checklist &amp; Staff Certification" sheetId="19" r:id="rId1"/>
    <sheet name="Additional Req" sheetId="27" r:id="rId2"/>
    <sheet name="Supervisor Checklist" sheetId="30" r:id="rId3"/>
    <sheet name="Check Request" sheetId="3" r:id="rId4"/>
    <sheet name="Income Calculations Sheet" sheetId="22" r:id="rId5"/>
    <sheet name="Self Declaration of Income" sheetId="9" r:id="rId6"/>
    <sheet name="Employer Verification of Income" sheetId="21" r:id="rId7"/>
    <sheet name="Household Budget" sheetId="7" r:id="rId8"/>
    <sheet name="Justification Sheet" sheetId="29" r:id="rId9"/>
    <sheet name="Verification of Housing" sheetId="26" r:id="rId10"/>
    <sheet name="Unit Checklist" sheetId="28" r:id="rId11"/>
    <sheet name="Client Signature Form" sheetId="5" r:id="rId12"/>
    <sheet name="AMI" sheetId="15" r:id="rId13"/>
  </sheets>
  <externalReferences>
    <externalReference r:id="rId14"/>
  </externalReferences>
  <definedNames>
    <definedName name="_NUm2" localSheetId="0">#REF!</definedName>
    <definedName name="_NUm2" localSheetId="6">#REF!</definedName>
    <definedName name="_NUm2" localSheetId="4">#REF!</definedName>
    <definedName name="_NUm2" localSheetId="10">#REF!</definedName>
    <definedName name="_NUm2" localSheetId="9">#REF!</definedName>
    <definedName name="_NUm2">#REF!</definedName>
    <definedName name="Choice" localSheetId="0">#REF!</definedName>
    <definedName name="Choice" localSheetId="6">#REF!</definedName>
    <definedName name="Choice" localSheetId="4">#REF!</definedName>
    <definedName name="Choice" localSheetId="10">#REF!</definedName>
    <definedName name="Choice" localSheetId="9">#REF!</definedName>
    <definedName name="Choice">#REF!</definedName>
    <definedName name="CSBDest" localSheetId="0">#REF!</definedName>
    <definedName name="CSBDest" localSheetId="6">#REF!</definedName>
    <definedName name="CSBDest" localSheetId="4">#REF!</definedName>
    <definedName name="CSBDest" localSheetId="10">#REF!</definedName>
    <definedName name="CSBDest" localSheetId="9">#REF!</definedName>
    <definedName name="CSBDest">#REF!</definedName>
    <definedName name="DestTenure" localSheetId="0">#REF!</definedName>
    <definedName name="DestTenure" localSheetId="6">#REF!</definedName>
    <definedName name="DestTenure" localSheetId="4">#REF!</definedName>
    <definedName name="DestTenure" localSheetId="10">#REF!</definedName>
    <definedName name="DestTenure" localSheetId="9">#REF!</definedName>
    <definedName name="DestTenure">#REF!</definedName>
    <definedName name="DT" localSheetId="0">#REF!</definedName>
    <definedName name="DT" localSheetId="6">#REF!</definedName>
    <definedName name="DT" localSheetId="4">#REF!</definedName>
    <definedName name="DT" localSheetId="10">#REF!</definedName>
    <definedName name="DT" localSheetId="9">#REF!</definedName>
    <definedName name="DT">#REF!</definedName>
    <definedName name="Employ" localSheetId="0">#REF!</definedName>
    <definedName name="Employ" localSheetId="6">#REF!</definedName>
    <definedName name="Employ" localSheetId="4">#REF!</definedName>
    <definedName name="Employ" localSheetId="10">#REF!</definedName>
    <definedName name="Employ" localSheetId="9">#REF!</definedName>
    <definedName name="Employ">#REF!</definedName>
    <definedName name="EmpTenure" localSheetId="0">#REF!</definedName>
    <definedName name="EmpTenure" localSheetId="6">#REF!</definedName>
    <definedName name="EmpTenure" localSheetId="4">#REF!</definedName>
    <definedName name="EmpTenure" localSheetId="10">#REF!</definedName>
    <definedName name="EmpTenure" localSheetId="9">#REF!</definedName>
    <definedName name="EmpTenure">#REF!</definedName>
    <definedName name="Ethnicity" localSheetId="0">#REF!</definedName>
    <definedName name="Ethnicity" localSheetId="6">#REF!</definedName>
    <definedName name="Ethnicity" localSheetId="4">#REF!</definedName>
    <definedName name="Ethnicity" localSheetId="10">#REF!</definedName>
    <definedName name="Ethnicity" localSheetId="9">#REF!</definedName>
    <definedName name="Ethnicity">#REF!</definedName>
    <definedName name="Ethnicity2" localSheetId="0">#REF!</definedName>
    <definedName name="Ethnicity2" localSheetId="6">#REF!</definedName>
    <definedName name="Ethnicity2" localSheetId="4">#REF!</definedName>
    <definedName name="Ethnicity2" localSheetId="10">#REF!</definedName>
    <definedName name="Ethnicity2" localSheetId="9">#REF!</definedName>
    <definedName name="Ethnicity2">#REF!</definedName>
    <definedName name="GenPrev" localSheetId="0">#REF!</definedName>
    <definedName name="GenPrev" localSheetId="6">#REF!</definedName>
    <definedName name="GenPrev" localSheetId="4">#REF!</definedName>
    <definedName name="GenPrev" localSheetId="10">#REF!</definedName>
    <definedName name="GenPrev" localSheetId="9">#REF!</definedName>
    <definedName name="GenPrev">#REF!</definedName>
    <definedName name="HPR" localSheetId="0">#REF!</definedName>
    <definedName name="HPR" localSheetId="6">#REF!</definedName>
    <definedName name="HPR" localSheetId="4">#REF!</definedName>
    <definedName name="HPR" localSheetId="10">#REF!</definedName>
    <definedName name="HPR" localSheetId="9">#REF!</definedName>
    <definedName name="HPR">#REF!</definedName>
    <definedName name="IncomeSource" localSheetId="0">#REF!</definedName>
    <definedName name="IncomeSource" localSheetId="6">#REF!</definedName>
    <definedName name="IncomeSource" localSheetId="4">#REF!</definedName>
    <definedName name="IncomeSource" localSheetId="10">#REF!</definedName>
    <definedName name="IncomeSource" localSheetId="9">#REF!</definedName>
    <definedName name="IncomeSource">#REF!</definedName>
    <definedName name="LOSPR" localSheetId="0">#REF!</definedName>
    <definedName name="LOSPR" localSheetId="6">#REF!</definedName>
    <definedName name="LOSPR" localSheetId="4">#REF!</definedName>
    <definedName name="LOSPR" localSheetId="10">#REF!</definedName>
    <definedName name="LOSPR" localSheetId="9">#REF!</definedName>
    <definedName name="LOSPR">#REF!</definedName>
    <definedName name="Num" localSheetId="0">#REF!</definedName>
    <definedName name="Num" localSheetId="6">#REF!</definedName>
    <definedName name="Num" localSheetId="4">#REF!</definedName>
    <definedName name="Num" localSheetId="10">#REF!</definedName>
    <definedName name="Num" localSheetId="9">#REF!</definedName>
    <definedName name="Num">#REF!</definedName>
    <definedName name="Preg" localSheetId="0">#REF!</definedName>
    <definedName name="Preg" localSheetId="6">#REF!</definedName>
    <definedName name="Preg" localSheetId="4">#REF!</definedName>
    <definedName name="Preg" localSheetId="10">#REF!</definedName>
    <definedName name="Preg" localSheetId="9">#REF!</definedName>
    <definedName name="Preg">#REF!</definedName>
    <definedName name="PrevRes" localSheetId="0">#REF!</definedName>
    <definedName name="PrevRes" localSheetId="6">#REF!</definedName>
    <definedName name="PrevRes" localSheetId="4">#REF!</definedName>
    <definedName name="PrevRes" localSheetId="10">#REF!</definedName>
    <definedName name="PrevRes" localSheetId="9">#REF!</definedName>
    <definedName name="PrevRes">#REF!</definedName>
    <definedName name="_xlnm.Print_Area" localSheetId="12">AMI!$A$1:$K$9</definedName>
    <definedName name="_xlnm.Print_Area" localSheetId="3">'Check Request'!$A$1:$H$69</definedName>
    <definedName name="_xlnm.Print_Area" localSheetId="6">'Employer Verification of Income'!$A$1:$K$25</definedName>
    <definedName name="_xlnm.Print_Area" localSheetId="7">'Household Budget'!$A$1:$H$37</definedName>
    <definedName name="_xlnm.Print_Area" localSheetId="4">'Income Calculations Sheet'!$A$1:$L$45</definedName>
    <definedName name="_xlnm.Print_Area" localSheetId="8">'Justification Sheet'!$A$1:$H$49</definedName>
    <definedName name="_xlnm.Print_Area" localSheetId="5">'Self Declaration of Income'!$A$1:$K$34</definedName>
    <definedName name="_xlnm.Print_Area" localSheetId="2">'Supervisor Checklist'!$A:$K</definedName>
    <definedName name="Race" localSheetId="0">#REF!</definedName>
    <definedName name="Race" localSheetId="6">#REF!</definedName>
    <definedName name="Race" localSheetId="4">#REF!</definedName>
    <definedName name="Race" localSheetId="10">#REF!</definedName>
    <definedName name="Race" localSheetId="9">#REF!</definedName>
    <definedName name="Race">#REF!</definedName>
    <definedName name="Race2" localSheetId="0">#REF!</definedName>
    <definedName name="Race2" localSheetId="6">#REF!</definedName>
    <definedName name="Race2" localSheetId="4">#REF!</definedName>
    <definedName name="Race2" localSheetId="10">#REF!</definedName>
    <definedName name="Race2" localSheetId="9">#REF!</definedName>
    <definedName name="Race2">#REF!</definedName>
    <definedName name="ReasonLeav" localSheetId="0">#REF!</definedName>
    <definedName name="ReasonLeav" localSheetId="6">#REF!</definedName>
    <definedName name="ReasonLeav" localSheetId="4">#REF!</definedName>
    <definedName name="ReasonLeav" localSheetId="10">#REF!</definedName>
    <definedName name="ReasonLeav" localSheetId="9">#REF!</definedName>
    <definedName name="ReasonLeav">#REF!</definedName>
    <definedName name="SchoolLev" localSheetId="0">#REF!</definedName>
    <definedName name="SchoolLev" localSheetId="6">#REF!</definedName>
    <definedName name="SchoolLev" localSheetId="4">#REF!</definedName>
    <definedName name="SchoolLev" localSheetId="10">#REF!</definedName>
    <definedName name="SchoolLev" localSheetId="9">#REF!</definedName>
    <definedName name="SchoolLev">#REF!</definedName>
    <definedName name="Service" localSheetId="0">#REF!</definedName>
    <definedName name="Service" localSheetId="6">#REF!</definedName>
    <definedName name="Service" localSheetId="4">#REF!</definedName>
    <definedName name="Service" localSheetId="10">#REF!</definedName>
    <definedName name="Service" localSheetId="9">#REF!</definedName>
    <definedName name="Service">#REF!</definedName>
    <definedName name="ServType" localSheetId="0">#REF!</definedName>
    <definedName name="ServType" localSheetId="6">#REF!</definedName>
    <definedName name="ServType" localSheetId="4">#REF!</definedName>
    <definedName name="ServType" localSheetId="10">#REF!</definedName>
    <definedName name="ServType" localSheetId="9">#REF!</definedName>
    <definedName name="ServType">#REF!</definedName>
    <definedName name="SubType" localSheetId="0">#REF!</definedName>
    <definedName name="SubType" localSheetId="6">#REF!</definedName>
    <definedName name="SubType" localSheetId="4">#REF!</definedName>
    <definedName name="SubType" localSheetId="10">#REF!</definedName>
    <definedName name="SubType" localSheetId="9">#REF!</definedName>
    <definedName name="SubType">#REF!</definedName>
    <definedName name="Z_761A298F_763A_4E6A_9D75_1A2AA33BEFD7_.wvu.Cols" localSheetId="7" hidden="1">'Household Budget'!$J:$J</definedName>
    <definedName name="Z_761A298F_763A_4E6A_9D75_1A2AA33BEFD7_.wvu.Cols" localSheetId="8" hidden="1">'Justification Sheet'!$K:$K</definedName>
    <definedName name="Z_761A298F_763A_4E6A_9D75_1A2AA33BEFD7_.wvu.PrintArea" localSheetId="3" hidden="1">'Check Request'!$A$1:$H$69</definedName>
    <definedName name="Z_761A298F_763A_4E6A_9D75_1A2AA33BEFD7_.wvu.PrintArea" localSheetId="0" hidden="1">'Checklist &amp; Staff Certification'!$A:$K</definedName>
    <definedName name="Z_761A298F_763A_4E6A_9D75_1A2AA33BEFD7_.wvu.PrintArea" localSheetId="11" hidden="1">'Client Signature Form'!$A:$J</definedName>
    <definedName name="Z_761A298F_763A_4E6A_9D75_1A2AA33BEFD7_.wvu.PrintArea" localSheetId="8" hidden="1">'Justification Sheet'!$A:$H</definedName>
  </definedNames>
  <calcPr calcId="191029"/>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C3" i="15" l="1"/>
  <c r="K3" i="29" l="1"/>
  <c r="B11" i="29" l="1"/>
  <c r="C40" i="29" l="1"/>
  <c r="C38" i="29"/>
  <c r="C35" i="29"/>
  <c r="C33" i="29"/>
  <c r="B17" i="29"/>
  <c r="B15" i="29"/>
  <c r="B13" i="29"/>
  <c r="F7" i="29" l="1"/>
  <c r="G7" i="29" s="1"/>
  <c r="G1" i="29"/>
  <c r="D1" i="29"/>
  <c r="B1" i="29"/>
  <c r="E42" i="29"/>
  <c r="C42" i="29"/>
  <c r="B18" i="29"/>
  <c r="K5" i="29"/>
  <c r="G33" i="29" l="1"/>
  <c r="G6" i="29"/>
  <c r="E15" i="29"/>
  <c r="E17" i="29"/>
  <c r="H17" i="29" l="1"/>
  <c r="A20" i="29"/>
  <c r="A19" i="29"/>
  <c r="H15" i="29"/>
  <c r="K1" i="27" l="1"/>
  <c r="I1" i="27"/>
  <c r="G1" i="27"/>
  <c r="I2" i="21" l="1"/>
  <c r="C3" i="28" l="1"/>
  <c r="C2" i="28"/>
  <c r="D1" i="28"/>
  <c r="C1" i="28"/>
  <c r="K2" i="19" l="1"/>
  <c r="J2" i="19"/>
  <c r="I2" i="19"/>
  <c r="D54" i="26"/>
  <c r="D50" i="26"/>
  <c r="D6" i="26"/>
  <c r="D5" i="26"/>
  <c r="D4" i="26"/>
  <c r="I3" i="26"/>
  <c r="F3" i="26"/>
  <c r="D3" i="26"/>
  <c r="H3" i="3" l="1"/>
  <c r="H9" i="3"/>
  <c r="B15" i="3"/>
  <c r="B47" i="3" s="1"/>
  <c r="F25" i="7" l="1"/>
  <c r="C11" i="15" l="1"/>
  <c r="D11" i="15"/>
  <c r="E11" i="15"/>
  <c r="F11" i="15"/>
  <c r="G11" i="15"/>
  <c r="H11" i="15"/>
  <c r="I11" i="15"/>
  <c r="J11" i="15"/>
  <c r="K11" i="15"/>
  <c r="B11" i="15"/>
  <c r="K10" i="3" l="1"/>
  <c r="B13" i="15" l="1"/>
  <c r="C13" i="15"/>
  <c r="D13" i="15"/>
  <c r="E13" i="15"/>
  <c r="F13" i="15"/>
  <c r="G13" i="15"/>
  <c r="H13" i="15"/>
  <c r="I13" i="15"/>
  <c r="J13" i="15"/>
  <c r="K13" i="15"/>
  <c r="A14" i="15"/>
  <c r="I2" i="9" l="1"/>
  <c r="B4" i="5" l="1"/>
  <c r="H12" i="15" l="1"/>
  <c r="G12" i="15"/>
  <c r="F12" i="15"/>
  <c r="I16" i="22"/>
  <c r="H14" i="15" l="1"/>
  <c r="H15" i="15" s="1"/>
  <c r="H16" i="15" s="1"/>
  <c r="F14" i="15"/>
  <c r="F15" i="15" s="1"/>
  <c r="F16" i="15" s="1"/>
  <c r="G14" i="15"/>
  <c r="G15" i="15" s="1"/>
  <c r="G16" i="15" s="1"/>
  <c r="I12" i="15"/>
  <c r="E12" i="15"/>
  <c r="B12" i="15"/>
  <c r="C12" i="15"/>
  <c r="D12" i="15"/>
  <c r="E2" i="9"/>
  <c r="C2" i="9"/>
  <c r="E2" i="21"/>
  <c r="C2" i="21"/>
  <c r="F33" i="7"/>
  <c r="J2" i="7"/>
  <c r="G2" i="7"/>
  <c r="D2" i="7"/>
  <c r="B2" i="7"/>
  <c r="I42" i="22"/>
  <c r="I31" i="22"/>
  <c r="I21" i="22"/>
  <c r="I13" i="22"/>
  <c r="E8" i="22"/>
  <c r="K1" i="22"/>
  <c r="E1" i="22"/>
  <c r="C1" i="22"/>
  <c r="E2" i="5"/>
  <c r="C2" i="5"/>
  <c r="C14" i="15" l="1"/>
  <c r="C15" i="15" s="1"/>
  <c r="C16" i="15" s="1"/>
  <c r="B14" i="15"/>
  <c r="B15" i="15" s="1"/>
  <c r="B16" i="15" s="1"/>
  <c r="E14" i="15"/>
  <c r="E15" i="15" s="1"/>
  <c r="E16" i="15" s="1"/>
  <c r="D14" i="15"/>
  <c r="D15" i="15" s="1"/>
  <c r="D16" i="15" s="1"/>
  <c r="I14" i="15"/>
  <c r="I15" i="15" s="1"/>
  <c r="I16" i="15" s="1"/>
  <c r="H45" i="22"/>
  <c r="H11" i="3" s="1"/>
  <c r="K12" i="15"/>
  <c r="J12" i="15"/>
  <c r="K8" i="3" l="1"/>
  <c r="H8" i="3" s="1"/>
  <c r="K14" i="15"/>
  <c r="K15" i="15" s="1"/>
  <c r="K16" i="15" s="1"/>
  <c r="J14" i="15"/>
  <c r="J15" i="15" s="1"/>
  <c r="J16" i="15" s="1"/>
  <c r="F9" i="7" l="1"/>
  <c r="F35" i="7" s="1"/>
  <c r="H35" i="7" s="1"/>
</calcChain>
</file>

<file path=xl/sharedStrings.xml><?xml version="1.0" encoding="utf-8"?>
<sst xmlns="http://schemas.openxmlformats.org/spreadsheetml/2006/main" count="379" uniqueCount="312">
  <si>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</si>
  <si>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</si>
  <si>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</si>
  <si>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</si>
  <si>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</si>
  <si>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</si>
  <si>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</si>
  <si>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</si>
  <si>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</si>
  <si>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</si>
  <si>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</si>
  <si>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</si>
  <si>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</si>
  <si>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</si>
  <si>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</si>
  <si>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</si>
  <si>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</si>
  <si>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</si>
  <si>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</si>
  <si>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</si>
  <si>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</si>
  <si>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</si>
  <si>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</si>
  <si>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</si>
  <si>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</si>
  <si>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</si>
  <si>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</si>
  <si>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</si>
  <si>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</si>
  <si>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</si>
  <si>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</si>
  <si>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</si>
  <si>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</si>
  <si>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</si>
  <si>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</si>
  <si>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</si>
  <si>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</si>
  <si>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</si>
  <si>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</si>
  <si>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</si>
  <si>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</si>
  <si>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</si>
  <si>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</si>
  <si>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</si>
  <si>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</si>
  <si>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</si>
  <si>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</si>
  <si>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</si>
  <si>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</si>
  <si>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</si>
  <si>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</si>
  <si>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</si>
  <si>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</si>
  <si>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</si>
  <si>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</si>
  <si>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</si>
  <si>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</si>
  <si>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</si>
  <si>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</si>
  <si>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</si>
  <si>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</si>
  <si>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</si>
  <si>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</si>
  <si>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</si>
  <si>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</si>
  <si>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</si>
  <si>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</si>
  <si>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</si>
  <si>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</si>
  <si>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</si>
  <si>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</si>
  <si>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</si>
  <si>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</si>
  <si>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</si>
  <si>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</si>
  <si>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</si>
  <si>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</si>
  <si>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</si>
  <si>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</si>
  <si>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</si>
  <si>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</si>
  <si>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</si>
  <si>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</si>
  <si>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</si>
  <si>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</si>
  <si>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</si>
  <si>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</si>
  <si>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</si>
  <si>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</si>
  <si>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</si>
  <si>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</si>
  <si>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</si>
  <si>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</si>
  <si>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</si>
  <si>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</si>
  <si>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</si>
  <si>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</si>
  <si>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</si>
  <si>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</si>
  <si>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</si>
  <si>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</si>
  <si>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</si>
  <si>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</si>
  <si>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</si>
  <si>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</si>
  <si>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</si>
  <si>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</si>
  <si>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</si>
  <si>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</si>
  <si>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</si>
  <si>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_____Household Budget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</si>
  <si>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</si>
  <si>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</si>
  <si>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</si>
  <si>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</si>
  <si>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</si>
  <si>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</si>
  <si>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</si>
  <si>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</si>
  <si>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</si>
  <si>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</si>
  <si>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</si>
  <si>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</si>
  <si>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</si>
  <si>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</si>
  <si>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</si>
  <si>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</si>
  <si>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</si>
  <si>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</si>
  <si>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</si>
  <si>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</si>
  <si>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</si>
  <si>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</si>
  <si>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</si>
  <si>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</si>
  <si>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</si>
  <si>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</si>
  <si>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</si>
  <si>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</si>
  <si>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</si>
  <si>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</si>
  <si>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</si>
  <si>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</si>
  <si>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</si>
  <si>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</si>
  <si>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</si>
  <si>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</si>
  <si>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</si>
  <si>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</si>
  <si>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</si>
  <si>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</si>
  <si>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</si>
  <si>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</si>
  <si>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</si>
  <si>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</si>
  <si>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</si>
  <si>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</si>
  <si>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</si>
  <si>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</si>
  <si>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100% AMI</t>
  </si>
  <si>
    <t xml:space="preserve">    Median Income</t>
  </si>
  <si>
    <t>(2) Unable to obtain 3rd Party Verification of Income</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</si>
  <si>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</si>
  <si>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</si>
  <si>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</si>
  <si>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</si>
  <si>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</si>
  <si>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</si>
  <si>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</si>
  <si>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</si>
  <si>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</si>
  <si>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</si>
  <si>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</si>
  <si>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</si>
  <si>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</si>
  <si>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</si>
  <si>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</si>
  <si>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</si>
  <si>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</si>
  <si>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</si>
  <si>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</si>
  <si>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</si>
  <si>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</si>
  <si>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</si>
  <si>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</si>
  <si>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</si>
  <si>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</si>
  <si>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</si>
  <si>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</si>
  <si>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</si>
  <si>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</si>
  <si>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</si>
  <si>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</si>
  <si>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</si>
  <si>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</si>
  <si>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</si>
  <si>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</si>
  <si>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</si>
  <si>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</si>
  <si>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</si>
  <si>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</si>
  <si>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</si>
  <si>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 xml:space="preserve">Justify the request for DCA funding below. If client received income while in program/shelter and used funds for expenses not related to their housing costs, list them here.  If the DCA request amount is greater than the program average or maximum allowable amount listed on the Household Budget, explain why additional assistance is being requested. </t>
  </si>
  <si>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</si>
  <si>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</si>
  <si>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</si>
  <si>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</si>
  <si>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</si>
  <si>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</si>
  <si>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</si>
  <si>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</si>
  <si>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</si>
  <si>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</si>
  <si>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</si>
  <si>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</si>
  <si>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</si>
  <si>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</si>
  <si>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</si>
  <si>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</si>
  <si>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</si>
  <si>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</si>
  <si>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</si>
  <si>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</si>
  <si>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</si>
  <si>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</si>
  <si>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</si>
  <si>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</si>
  <si>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</si>
  <si>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Last Month's Rent</t>
  </si>
  <si>
    <t>Utilities</t>
  </si>
  <si>
    <t>Total DCA Request</t>
  </si>
  <si>
    <t>Total</t>
  </si>
  <si>
    <t>Contribution by Client/Other</t>
  </si>
  <si>
    <t>Move-in/Monthly Housing Costs</t>
  </si>
  <si>
    <t>Amount:</t>
  </si>
  <si>
    <t>Frequency:</t>
  </si>
  <si>
    <t>_____W-9 and Property Management Agreement (if applicable)</t>
  </si>
  <si>
    <t>_____Verification of Housing</t>
  </si>
  <si>
    <t>_____Lease</t>
  </si>
  <si>
    <t>_____Imminent Risk of Homelessness Letter or Eviction Notice</t>
  </si>
  <si>
    <t>_____CSP Entry Record printout or letter from provider if not CSP participant</t>
  </si>
  <si>
    <t>Additional Funds Request/Checklist and Staff Certification</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</si>
  <si>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</si>
  <si>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</si>
  <si>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</si>
  <si>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</si>
  <si>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</si>
  <si>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</si>
  <si>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</si>
  <si>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</si>
  <si>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</si>
  <si>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</si>
  <si>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</si>
  <si>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</si>
  <si>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</si>
  <si>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</si>
  <si>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</si>
  <si>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</si>
  <si>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</si>
  <si>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</si>
  <si>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</si>
  <si>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</si>
  <si>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</si>
  <si>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</si>
  <si>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</si>
  <si>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</si>
  <si>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</si>
  <si>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</si>
  <si>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</si>
  <si>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</si>
  <si>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</si>
  <si>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</si>
  <si>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</si>
  <si>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</si>
  <si>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</si>
  <si>
    <t>Is this an additional funding request?</t>
  </si>
  <si>
    <t>If yes, # of request:</t>
  </si>
  <si>
    <t>1st Month's/Current Rent</t>
  </si>
  <si>
    <t>FCCS Prevention</t>
  </si>
  <si>
    <t>Pregnant Women Prevention</t>
  </si>
  <si>
    <t>Homelessness Prevention</t>
  </si>
  <si>
    <t>Homelessness Prevention DCA Application</t>
  </si>
  <si>
    <r>
      <rPr>
        <b/>
        <sz val="11"/>
        <rFont val="HelveticaNeueLT Pro 45 Lt"/>
        <family val="2"/>
      </rPr>
      <t>Client Release</t>
    </r>
    <r>
      <rPr>
        <sz val="11"/>
        <rFont val="HelveticaNeueLT Pro 45 Lt"/>
        <family val="2"/>
      </rPr>
      <t xml:space="preserve">:  I hereby authorize the release of the following employment information. </t>
    </r>
  </si>
  <si>
    <r>
      <rPr>
        <b/>
        <sz val="11"/>
        <rFont val="HelveticaNeueLT Pro 45 Lt"/>
        <family val="2"/>
      </rPr>
      <t>Client Signature</t>
    </r>
    <r>
      <rPr>
        <sz val="11"/>
        <rFont val="HelveticaNeueLT Pro 45 Lt"/>
        <family val="2"/>
      </rPr>
      <t xml:space="preserve">:___________________________________________          </t>
    </r>
    <r>
      <rPr>
        <b/>
        <sz val="11"/>
        <rFont val="HelveticaNeueLT Pro 45 Lt"/>
        <family val="2"/>
      </rPr>
      <t>Date</t>
    </r>
    <r>
      <rPr>
        <sz val="11"/>
        <rFont val="HelveticaNeueLT Pro 45 Lt"/>
        <family val="2"/>
      </rPr>
      <t>:_________________</t>
    </r>
  </si>
  <si>
    <r>
      <t xml:space="preserve">Wage Amount:  $______________ </t>
    </r>
    <r>
      <rPr>
        <b/>
        <sz val="11"/>
        <rFont val="HelveticaNeueLT Pro 45 Lt"/>
        <family val="2"/>
      </rPr>
      <t xml:space="preserve">(circle one) </t>
    </r>
    <r>
      <rPr>
        <sz val="11"/>
        <rFont val="HelveticaNeueLT Pro 45 Lt"/>
        <family val="2"/>
      </rPr>
      <t>HOURLY/WEEKLY/MONTHLY</t>
    </r>
  </si>
  <si>
    <r>
      <t xml:space="preserve">Hours Worked in the past 30 days:  </t>
    </r>
    <r>
      <rPr>
        <b/>
        <sz val="11"/>
        <rFont val="HelveticaNeueLT Pro 45 Lt"/>
        <family val="2"/>
      </rPr>
      <t>____________</t>
    </r>
    <r>
      <rPr>
        <sz val="11"/>
        <rFont val="HelveticaNeueLT Pro 45 Lt"/>
        <family val="2"/>
      </rPr>
      <t xml:space="preserve"> </t>
    </r>
  </si>
  <si>
    <r>
      <t>Probability of continued employment</t>
    </r>
    <r>
      <rPr>
        <b/>
        <sz val="11"/>
        <rFont val="HelveticaNeueLT Pro 45 Lt"/>
        <family val="2"/>
      </rPr>
      <t xml:space="preserve"> (circle one)</t>
    </r>
    <r>
      <rPr>
        <sz val="11"/>
        <rFont val="HelveticaNeueLT Pro 45 Lt"/>
        <family val="2"/>
      </rPr>
      <t>:  FAIR/GOOD/EXCELLENT</t>
    </r>
  </si>
  <si>
    <t>Landlord's email addressif LOG desired</t>
  </si>
  <si>
    <t>Is check to be picked up by agency?</t>
  </si>
  <si>
    <t>Address, Street &amp; Unit</t>
  </si>
  <si>
    <t>I hereby apply for the amount listed on the Check Request to be paid to the listed payee/vendor. I understand funding is to be used soley for the purpose indicated on the Check Request, there is no guarantee I will receive all or any of the requested amount, and that I am not expected to repay any portion of funds legally issued as requested. I understand I should remain in my current living situation until my application is complete and approved by Community Shelter Board. If I should move prior to approval, I understand I may not receive all or part of the requested funding, and therefore, may be responsible for all costs associated with my move.</t>
  </si>
  <si>
    <r>
      <t xml:space="preserve">In signing below, I declare that I am presently homeless, live on the streets or other place not meant for human habitation. </t>
    </r>
    <r>
      <rPr>
        <b/>
        <sz val="12"/>
        <rFont val="HelveticaNeueLT Pro 45 Lt"/>
        <family val="2"/>
      </rPr>
      <t xml:space="preserve">I understand that signing this form indicates I have viewed/inspected the unit and wish to rent it. I understand I may not be able to appply for future financial assitance or return to shelter once I have taken possession of the unit; with the exception of extreme circumstances. </t>
    </r>
    <r>
      <rPr>
        <sz val="12"/>
        <rFont val="HelveticaNeueLT Pro 45 Lt"/>
        <family val="2"/>
      </rPr>
      <t xml:space="preserve"> </t>
    </r>
  </si>
  <si>
    <t>Income Verification is needed for all household members 18 yrs or older and out of high school</t>
  </si>
  <si>
    <t>_____Benefit statement(s) dated within the past 90 days</t>
  </si>
  <si>
    <t>_____2-4 consecutive paystubs dated within 30 days of the date of the application</t>
  </si>
  <si>
    <t>Supervisor Checklist</t>
  </si>
  <si>
    <t>Checklist and Staff Certification is signed and complete, and all documents are included</t>
  </si>
  <si>
    <t>Name, CSP number, SSN, and Family size are included on Check Request</t>
  </si>
  <si>
    <t>Answer to "Is client a veteran?" is provided on Check Request</t>
  </si>
  <si>
    <t>Landlord listed on Check Request matches the landlord on the W9</t>
  </si>
  <si>
    <t xml:space="preserve">Income Verification provided is within appropriate dates of application date (Past 30 days of paystubs, Benefits statements are within 90 days, Self-Declaration of Income is signed by client, caseworker and supervisor, etc.) </t>
  </si>
  <si>
    <t>Proof is included for any additional monthly expenses on the household budget</t>
  </si>
  <si>
    <t>W-9 is legible, completed on most recent W9 form, matches who is to be paid, and only has the SSN or EIN listed, not both</t>
  </si>
  <si>
    <t>Property Management Agreement is between appropriate parties, and is dated within the past year. If not within the past year, a letter from the owner stating that PMA is still in effect is provided</t>
  </si>
  <si>
    <t xml:space="preserve">I certify that this DCA application includes complete and accurate information. I understand the application may not be processed if this checklist is not completed, or if the application contains incomplete or inaccurate information.                                                                                                                                                                                                                                                           </t>
  </si>
  <si>
    <t xml:space="preserve">In signing below, I certify all information listed above is complete throughout this DCA Application, and the request is complete and accurate. </t>
  </si>
  <si>
    <t xml:space="preserve">Utilities on budget match the utilities client will be responsible for on Verification of Housing and Lease </t>
  </si>
  <si>
    <t>Total DCA request on Justification Sheet matches amount on Check Request</t>
  </si>
  <si>
    <t>Auditors Website printout includes appropriate address. If not, then a legible map is provided, showing that the unit client is moving into is within the Parcel ID of printout</t>
  </si>
  <si>
    <t>_____Unit Checklist (required for new lease agreements) (Habitability and Lead Based Paint</t>
  </si>
  <si>
    <t>Inspection required for Homelessness Prevention for Expectant Mothers Program)</t>
  </si>
  <si>
    <t>All questions on Unit Inspection Checklist or Habitability and Lead Based Paint Inspection are answered appropriately to show that the unit successfully passed the inspection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</si>
</sst>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5"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b/>
      <sz val="14"/>
      <name val="HelveticaNeueLT Pro 45 Lt"/>
      <family val="2"/>
    </font>
    <font>
      <sz val="10.5"/>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56">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1" fontId="16" fillId="0" borderId="1" xfId="0" applyNumberFormat="1" applyFont="1" applyBorder="1" applyAlignment="1">
      <alignment horizontal="center"/>
    </xf>
    <xf numFmtId="0" fontId="0" fillId="0" borderId="0" xfId="0"/>
    <xf numFmtId="1"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6" fillId="0" borderId="0" xfId="0" applyFont="1" applyFill="1" applyAlignment="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6" fillId="0" borderId="0" xfId="3" applyFont="1" applyAlignment="1" applyProtection="1">
      <protection locked="0"/>
    </xf>
    <xf numFmtId="0" fontId="16" fillId="0" borderId="10" xfId="3" applyFont="1" applyBorder="1" applyAlignment="1" applyProtection="1">
      <alignment horizontal="center"/>
      <protection locked="0"/>
    </xf>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0" fillId="0" borderId="0" xfId="3" applyFont="1" applyBorder="1" applyAlignment="1" applyProtection="1">
      <alignment horizontal="center"/>
      <protection locked="0"/>
    </xf>
    <xf numFmtId="0" fontId="11" fillId="0" borderId="0" xfId="3" applyFont="1" applyAlignment="1" applyProtection="1">
      <protection locked="0"/>
    </xf>
    <xf numFmtId="0" fontId="11" fillId="0" borderId="0" xfId="3" applyFont="1" applyAlignment="1" applyProtection="1">
      <protection locked="0"/>
    </xf>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 fontId="11" fillId="0" borderId="10" xfId="3" applyNumberFormat="1" applyFont="1" applyBorder="1" applyAlignment="1" applyProtection="1">
      <alignment horizontal="center"/>
      <protection locked="0"/>
    </xf>
    <xf numFmtId="0" fontId="6" fillId="0" borderId="0" xfId="0" applyFont="1" applyBorder="1" applyProtection="1"/>
    <xf numFmtId="0" fontId="0" fillId="0" borderId="0" xfId="0" applyBorder="1" applyAlignment="1" applyProtection="1">
      <protection locked="0"/>
    </xf>
    <xf numFmtId="0" fontId="6" fillId="0" borderId="0" xfId="0" applyFont="1" applyFill="1" applyProtection="1">
      <protection locked="0"/>
    </xf>
    <xf numFmtId="0" fontId="16" fillId="6" borderId="0" xfId="3" applyFont="1" applyFill="1" applyProtection="1">
      <protection locked="0"/>
    </xf>
    <xf numFmtId="0" fontId="7" fillId="0" borderId="10" xfId="3" applyFont="1" applyBorder="1" applyProtection="1">
      <protection locked="0"/>
    </xf>
    <xf numFmtId="0" fontId="16" fillId="4" borderId="0" xfId="3" applyFont="1" applyFill="1" applyProtection="1">
      <protection locked="0"/>
    </xf>
    <xf numFmtId="0" fontId="16" fillId="0" borderId="0" xfId="3" applyFont="1" applyFill="1" applyProtection="1">
      <protection locked="0"/>
    </xf>
    <xf numFmtId="0" fontId="6" fillId="0" borderId="0" xfId="3" applyFont="1" applyFill="1" applyProtection="1">
      <protection locked="0"/>
    </xf>
    <xf numFmtId="0" fontId="45" fillId="0" borderId="0" xfId="3" applyFont="1" applyFill="1" applyBorder="1" applyProtection="1">
      <protection locked="0"/>
    </xf>
    <xf numFmtId="0" fontId="45" fillId="0" borderId="0" xfId="3" applyFont="1" applyProtection="1">
      <protection locked="0"/>
    </xf>
    <xf numFmtId="0" fontId="44"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53" fillId="6" borderId="0" xfId="3" applyFont="1" applyFill="1" applyAlignment="1" applyProtection="1">
      <alignment horizontal="center"/>
      <protection locked="0"/>
    </xf>
    <xf numFmtId="0" fontId="7" fillId="0" borderId="0" xfId="3" applyFont="1" applyBorder="1" applyAlignment="1" applyProtection="1">
      <alignment horizontal="center" vertical="center"/>
      <protection locked="0"/>
    </xf>
    <xf numFmtId="0" fontId="16" fillId="0" borderId="0" xfId="3" applyFont="1" applyBorder="1" applyAlignment="1" applyProtection="1">
      <alignment horizontal="center" vertical="center"/>
      <protection locked="0"/>
    </xf>
    <xf numFmtId="0" fontId="16" fillId="0" borderId="0" xfId="3" applyFont="1" applyBorder="1" applyAlignment="1" applyProtection="1">
      <alignment horizontal="right" vertical="center"/>
      <protection locked="0"/>
    </xf>
    <xf numFmtId="1" fontId="20" fillId="0" borderId="0" xfId="3" applyNumberFormat="1" applyFont="1" applyAlignment="1" applyProtection="1">
      <alignment horizontal="center"/>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4" fillId="0" borderId="0" xfId="3" applyFont="1" applyProtection="1">
      <protection locked="0"/>
    </xf>
    <xf numFmtId="0" fontId="7" fillId="0" borderId="0" xfId="3" applyFont="1" applyAlignment="1" applyProtection="1">
      <alignment horizontal="left"/>
      <protection locked="0"/>
    </xf>
    <xf numFmtId="0" fontId="11" fillId="0" borderId="10" xfId="3" applyNumberFormat="1" applyFont="1" applyBorder="1" applyAlignment="1">
      <alignment horizontal="left"/>
    </xf>
    <xf numFmtId="0" fontId="7" fillId="0" borderId="10" xfId="3" applyNumberFormat="1" applyFont="1" applyBorder="1" applyAlignment="1" applyProtection="1">
      <alignment horizontal="left"/>
    </xf>
    <xf numFmtId="1" fontId="16" fillId="0" borderId="1" xfId="3" applyNumberFormat="1" applyFont="1" applyBorder="1" applyProtection="1"/>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0" fontId="0" fillId="0" borderId="0" xfId="0" applyBorder="1" applyAlignment="1"/>
    <xf numFmtId="0" fontId="0" fillId="0" borderId="0" xfId="0" applyAlignment="1"/>
    <xf numFmtId="0" fontId="2" fillId="0" borderId="0" xfId="0" applyFont="1" applyAlignment="1">
      <alignment horizontal="left"/>
    </xf>
    <xf numFmtId="0" fontId="2" fillId="0" borderId="0" xfId="0" applyFont="1" applyAlignment="1">
      <alignment horizontal="center"/>
    </xf>
    <xf numFmtId="0" fontId="6" fillId="0" borderId="0" xfId="3" applyFont="1" applyFill="1"/>
    <xf numFmtId="0" fontId="6" fillId="0" borderId="3" xfId="3" applyFont="1" applyFill="1" applyBorder="1" applyAlignment="1">
      <alignment horizontal="right"/>
    </xf>
    <xf numFmtId="1" fontId="16" fillId="0" borderId="1" xfId="3" applyNumberFormat="1" applyFont="1" applyFill="1" applyBorder="1" applyAlignment="1">
      <alignment horizontal="center"/>
    </xf>
    <xf numFmtId="0" fontId="6" fillId="0" borderId="0" xfId="3" applyFont="1" applyFill="1" applyBorder="1"/>
    <xf numFmtId="0" fontId="8" fillId="0" borderId="0" xfId="3" applyFont="1" applyFill="1" applyBorder="1" applyAlignment="1">
      <alignment wrapText="1"/>
    </xf>
    <xf numFmtId="0" fontId="5" fillId="0" borderId="0" xfId="3" applyFont="1" applyFill="1"/>
    <xf numFmtId="0" fontId="13" fillId="0" borderId="0" xfId="3" applyFont="1" applyFill="1" applyAlignment="1">
      <alignment horizontal="right"/>
    </xf>
    <xf numFmtId="165" fontId="6" fillId="0" borderId="2" xfId="3" applyNumberFormat="1" applyFont="1" applyFill="1" applyBorder="1" applyProtection="1">
      <protection locked="0"/>
    </xf>
    <xf numFmtId="0" fontId="6" fillId="0" borderId="0" xfId="3" applyFont="1" applyFill="1" applyBorder="1" applyAlignment="1">
      <alignment wrapText="1"/>
    </xf>
    <xf numFmtId="164" fontId="6" fillId="0" borderId="0" xfId="3" applyNumberFormat="1" applyFont="1" applyFill="1"/>
    <xf numFmtId="0" fontId="13" fillId="0" borderId="0" xfId="3" applyFont="1" applyFill="1" applyProtection="1"/>
    <xf numFmtId="0" fontId="6" fillId="0" borderId="0" xfId="3" applyFont="1" applyFill="1" applyAlignment="1" applyProtection="1">
      <alignment horizontal="right"/>
    </xf>
    <xf numFmtId="164" fontId="6" fillId="0" borderId="4" xfId="3" applyNumberFormat="1" applyFont="1" applyFill="1" applyBorder="1" applyProtection="1"/>
    <xf numFmtId="0" fontId="12" fillId="0" borderId="0" xfId="3" applyFont="1" applyFill="1" applyBorder="1" applyAlignment="1">
      <alignment wrapText="1"/>
    </xf>
    <xf numFmtId="165" fontId="6" fillId="0" borderId="5" xfId="3" applyNumberFormat="1" applyFont="1" applyFill="1" applyBorder="1" applyProtection="1">
      <protection locked="0"/>
    </xf>
    <xf numFmtId="0" fontId="6" fillId="0" borderId="0" xfId="3" applyFont="1" applyFill="1" applyAlignment="1"/>
    <xf numFmtId="9" fontId="7" fillId="0" borderId="2" xfId="3" applyNumberFormat="1" applyFont="1" applyFill="1" applyBorder="1" applyAlignment="1">
      <alignment horizontal="center"/>
    </xf>
    <xf numFmtId="0" fontId="6" fillId="0" borderId="0" xfId="3" applyFont="1" applyFill="1" applyBorder="1" applyAlignment="1">
      <alignment horizontal="left" wrapText="1"/>
    </xf>
    <xf numFmtId="0" fontId="5" fillId="0" borderId="0" xfId="3" applyFont="1" applyFill="1" applyAlignment="1">
      <alignment wrapText="1"/>
    </xf>
    <xf numFmtId="1" fontId="5" fillId="0" borderId="1" xfId="3" applyNumberFormat="1" applyFont="1" applyFill="1" applyBorder="1" applyAlignment="1" applyProtection="1">
      <alignment horizontal="center" wrapText="1"/>
    </xf>
    <xf numFmtId="9" fontId="5" fillId="0" borderId="5" xfId="3" applyNumberFormat="1" applyFont="1" applyFill="1" applyBorder="1" applyAlignment="1">
      <alignment horizontal="center"/>
    </xf>
    <xf numFmtId="0" fontId="14" fillId="0" borderId="0" xfId="3" applyFont="1" applyFill="1" applyAlignment="1">
      <alignment wrapText="1"/>
    </xf>
    <xf numFmtId="0" fontId="16" fillId="0" borderId="0" xfId="3" applyFont="1" applyFill="1"/>
    <xf numFmtId="0" fontId="6" fillId="0" borderId="0" xfId="3" applyFont="1" applyFill="1" applyAlignment="1">
      <alignment horizontal="right"/>
    </xf>
    <xf numFmtId="172" fontId="6" fillId="0" borderId="2" xfId="3" applyNumberFormat="1" applyFont="1" applyFill="1" applyBorder="1" applyProtection="1"/>
    <xf numFmtId="0" fontId="6" fillId="0" borderId="0" xfId="3" applyFont="1" applyFill="1" applyProtection="1"/>
    <xf numFmtId="164" fontId="6" fillId="0" borderId="3" xfId="3" applyNumberFormat="1" applyFont="1" applyFill="1" applyBorder="1" applyProtection="1"/>
    <xf numFmtId="0" fontId="6" fillId="0" borderId="0" xfId="3" applyFont="1" applyFill="1" applyAlignment="1" applyProtection="1">
      <alignment wrapText="1"/>
    </xf>
    <xf numFmtId="9" fontId="5" fillId="0" borderId="0" xfId="3" applyNumberFormat="1" applyFont="1" applyFill="1" applyBorder="1" applyAlignment="1">
      <alignment wrapText="1"/>
    </xf>
    <xf numFmtId="0" fontId="6" fillId="0" borderId="0" xfId="3" applyFont="1" applyFill="1" applyAlignment="1">
      <alignment horizontal="center" wrapText="1"/>
    </xf>
    <xf numFmtId="9" fontId="6" fillId="0" borderId="0" xfId="3" applyNumberFormat="1" applyFont="1" applyFill="1" applyAlignment="1">
      <alignment wrapText="1"/>
    </xf>
    <xf numFmtId="0" fontId="15" fillId="0" borderId="0" xfId="3" applyFont="1" applyFill="1" applyAlignment="1">
      <alignment wrapText="1"/>
    </xf>
    <xf numFmtId="9" fontId="6" fillId="0" borderId="0" xfId="3" applyNumberFormat="1" applyFont="1" applyFill="1"/>
    <xf numFmtId="0" fontId="6" fillId="0" borderId="0" xfId="3" applyFont="1" applyFill="1" applyAlignment="1" applyProtection="1">
      <alignment horizontal="right" wrapText="1"/>
    </xf>
    <xf numFmtId="0" fontId="6" fillId="0" borderId="0" xfId="3" applyFont="1" applyFill="1" applyAlignment="1" applyProtection="1">
      <alignment horizontal="center" wrapText="1"/>
    </xf>
    <xf numFmtId="164" fontId="6" fillId="0" borderId="5" xfId="3" applyNumberFormat="1" applyFont="1" applyFill="1" applyBorder="1" applyProtection="1"/>
    <xf numFmtId="0" fontId="6" fillId="0" borderId="0" xfId="3" applyFont="1" applyFill="1" applyAlignment="1">
      <alignment wrapText="1"/>
    </xf>
    <xf numFmtId="0" fontId="20" fillId="0" borderId="0" xfId="3" applyFont="1" applyFill="1" applyAlignment="1">
      <alignment horizontal="right" wrapText="1"/>
    </xf>
    <xf numFmtId="164" fontId="5" fillId="0" borderId="6" xfId="3" applyNumberFormat="1" applyFont="1" applyFill="1" applyBorder="1" applyAlignment="1">
      <alignment wrapText="1"/>
    </xf>
    <xf numFmtId="0" fontId="12" fillId="0" borderId="0" xfId="3" applyFont="1" applyFill="1" applyAlignment="1">
      <alignment wrapText="1"/>
    </xf>
    <xf numFmtId="164" fontId="6" fillId="0" borderId="0" xfId="3" applyNumberFormat="1" applyFont="1" applyFill="1" applyBorder="1" applyAlignment="1">
      <alignment wrapText="1"/>
    </xf>
    <xf numFmtId="0" fontId="8" fillId="0" borderId="0" xfId="3" applyFont="1" applyFill="1" applyAlignment="1">
      <alignment wrapText="1"/>
    </xf>
    <xf numFmtId="0" fontId="6" fillId="0" borderId="0" xfId="3" applyFont="1" applyFill="1" applyBorder="1" applyAlignment="1" applyProtection="1">
      <alignment horizontal="left" wrapText="1"/>
      <protection locked="0"/>
    </xf>
    <xf numFmtId="0" fontId="6" fillId="0" borderId="0" xfId="3" applyFont="1" applyFill="1" applyBorder="1" applyAlignment="1" applyProtection="1">
      <alignment horizontal="right"/>
    </xf>
    <xf numFmtId="0" fontId="6" fillId="0" borderId="0" xfId="3" applyFont="1" applyFill="1" applyBorder="1" applyAlignment="1" applyProtection="1">
      <protection locked="0"/>
    </xf>
    <xf numFmtId="0" fontId="8" fillId="0" borderId="0" xfId="3" applyFont="1" applyFill="1" applyBorder="1" applyAlignment="1" applyProtection="1">
      <alignment horizontal="left" vertical="top" wrapText="1"/>
      <protection locked="0"/>
    </xf>
    <xf numFmtId="0" fontId="7" fillId="0" borderId="0" xfId="3" applyFont="1" applyFill="1"/>
    <xf numFmtId="0" fontId="6" fillId="0" borderId="0" xfId="3" applyFont="1" applyFill="1" applyAlignment="1">
      <alignment horizontal="left" vertical="center"/>
    </xf>
    <xf numFmtId="0" fontId="6" fillId="0" borderId="0" xfId="3" applyFont="1" applyFill="1" applyBorder="1" applyAlignment="1">
      <alignment horizontal="left" vertical="center"/>
    </xf>
    <xf numFmtId="164" fontId="6" fillId="0" borderId="10" xfId="3" applyNumberFormat="1" applyFont="1" applyFill="1" applyBorder="1" applyProtection="1"/>
    <xf numFmtId="0" fontId="6" fillId="0" borderId="0" xfId="3" applyFont="1" applyFill="1" applyBorder="1" applyAlignment="1">
      <alignment horizontal="right"/>
    </xf>
    <xf numFmtId="14" fontId="6" fillId="0" borderId="0" xfId="3" applyNumberFormat="1" applyFont="1" applyFill="1" applyBorder="1" applyProtection="1"/>
    <xf numFmtId="0" fontId="6" fillId="0" borderId="20" xfId="3" applyFont="1" applyFill="1" applyBorder="1" applyAlignment="1">
      <alignment horizontal="left" vertical="center"/>
    </xf>
    <xf numFmtId="164" fontId="6" fillId="0" borderId="1" xfId="3" applyNumberFormat="1" applyFont="1" applyFill="1" applyBorder="1" applyAlignment="1" applyProtection="1"/>
    <xf numFmtId="0" fontId="6" fillId="0" borderId="13" xfId="3" applyFont="1" applyFill="1" applyBorder="1" applyAlignment="1">
      <alignment horizontal="left" wrapText="1"/>
    </xf>
    <xf numFmtId="164" fontId="6" fillId="0" borderId="1" xfId="3" applyNumberFormat="1" applyFont="1" applyFill="1" applyBorder="1" applyAlignment="1" applyProtection="1">
      <protection locked="0"/>
    </xf>
    <xf numFmtId="0" fontId="2" fillId="0" borderId="0" xfId="3" applyAlignment="1">
      <alignment horizontal="left"/>
    </xf>
    <xf numFmtId="164" fontId="5" fillId="0" borderId="1" xfId="3" applyNumberFormat="1" applyFont="1" applyFill="1" applyBorder="1" applyAlignment="1" applyProtection="1"/>
    <xf numFmtId="164" fontId="6" fillId="0" borderId="4" xfId="3" applyNumberFormat="1" applyFont="1" applyFill="1" applyBorder="1" applyAlignment="1" applyProtection="1"/>
    <xf numFmtId="0" fontId="6" fillId="0" borderId="0" xfId="3" applyFont="1" applyFill="1" applyBorder="1" applyAlignment="1">
      <alignment horizontal="center" wrapText="1"/>
    </xf>
    <xf numFmtId="164" fontId="6" fillId="0" borderId="6" xfId="3" applyNumberFormat="1" applyFont="1" applyFill="1" applyBorder="1" applyAlignment="1" applyProtection="1"/>
    <xf numFmtId="164" fontId="6" fillId="0" borderId="0" xfId="3" applyNumberFormat="1" applyFont="1" applyFill="1" applyBorder="1" applyAlignment="1" applyProtection="1"/>
    <xf numFmtId="164" fontId="6" fillId="0" borderId="0" xfId="3" applyNumberFormat="1" applyFont="1" applyFill="1" applyBorder="1" applyProtection="1"/>
    <xf numFmtId="172" fontId="6" fillId="0" borderId="1" xfId="3" applyNumberFormat="1" applyFont="1" applyFill="1" applyBorder="1" applyProtection="1"/>
    <xf numFmtId="172" fontId="6" fillId="0" borderId="1" xfId="3" applyNumberFormat="1" applyFont="1" applyFill="1" applyBorder="1" applyProtection="1">
      <protection locked="0"/>
    </xf>
    <xf numFmtId="172" fontId="6" fillId="0" borderId="0" xfId="3" applyNumberFormat="1" applyFont="1" applyFill="1" applyBorder="1" applyProtection="1"/>
    <xf numFmtId="0" fontId="6" fillId="0" borderId="0" xfId="3" applyFont="1" applyFill="1" applyBorder="1" applyAlignment="1"/>
    <xf numFmtId="164" fontId="6" fillId="0" borderId="1" xfId="3" applyNumberFormat="1" applyFont="1" applyFill="1" applyBorder="1" applyAlignment="1"/>
    <xf numFmtId="164" fontId="6" fillId="0" borderId="0" xfId="3" applyNumberFormat="1" applyFont="1" applyFill="1" applyBorder="1" applyAlignment="1"/>
    <xf numFmtId="164" fontId="5" fillId="0" borderId="1" xfId="3" applyNumberFormat="1" applyFont="1" applyFill="1" applyBorder="1" applyAlignment="1"/>
    <xf numFmtId="172" fontId="5" fillId="0" borderId="0" xfId="3" applyNumberFormat="1" applyFont="1" applyFill="1" applyBorder="1" applyAlignment="1" applyProtection="1"/>
    <xf numFmtId="0" fontId="7" fillId="0" borderId="0" xfId="3" applyFont="1" applyFill="1" applyBorder="1" applyAlignment="1"/>
    <xf numFmtId="0" fontId="6" fillId="0" borderId="0" xfId="0" applyFont="1" applyFill="1" applyAlignment="1" applyProtection="1">
      <protection locked="0"/>
    </xf>
    <xf numFmtId="0" fontId="6" fillId="0" borderId="0" xfId="0" applyFont="1" applyFill="1" applyProtection="1">
      <protection locked="0"/>
    </xf>
    <xf numFmtId="0" fontId="6" fillId="0" borderId="10" xfId="0" applyNumberFormat="1" applyFont="1" applyFill="1" applyBorder="1" applyAlignment="1" applyProtection="1">
      <alignment horizontal="left" vertical="top"/>
      <protection locked="0"/>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Fill="1" applyBorder="1" applyAlignment="1" applyProtection="1">
      <protection locked="0"/>
    </xf>
    <xf numFmtId="0" fontId="6" fillId="0" borderId="0" xfId="0" applyFont="1" applyFill="1" applyBorder="1" applyAlignment="1" applyProtection="1">
      <alignment wrapText="1"/>
      <protection locked="0"/>
    </xf>
    <xf numFmtId="0" fontId="9" fillId="0" borderId="0" xfId="1" applyFill="1" applyBorder="1" applyAlignment="1" applyProtection="1">
      <alignment horizontal="left" wrapText="1"/>
      <protection locked="0"/>
    </xf>
    <xf numFmtId="0" fontId="6" fillId="0" borderId="0" xfId="0" applyFont="1" applyFill="1" applyAlignment="1" applyProtection="1">
      <alignment horizontal="left"/>
      <protection locked="0"/>
    </xf>
    <xf numFmtId="0" fontId="16" fillId="0" borderId="10" xfId="0" applyFont="1" applyBorder="1"/>
    <xf numFmtId="0" fontId="16" fillId="0" borderId="4" xfId="0" applyFont="1" applyBorder="1"/>
    <xf numFmtId="0" fontId="16" fillId="0" borderId="0" xfId="0" applyFont="1" applyBorder="1"/>
    <xf numFmtId="0" fontId="16" fillId="0" borderId="0" xfId="0" applyFont="1" applyBorder="1" applyAlignment="1">
      <alignment wrapText="1"/>
    </xf>
    <xf numFmtId="0" fontId="16" fillId="0" borderId="6" xfId="0" applyFont="1" applyBorder="1"/>
    <xf numFmtId="0" fontId="16" fillId="0" borderId="0" xfId="0" applyFont="1" applyAlignment="1">
      <alignment wrapText="1"/>
    </xf>
    <xf numFmtId="0" fontId="16" fillId="0" borderId="0" xfId="0" applyFont="1" applyFill="1" applyBorder="1" applyProtection="1">
      <protection locked="0"/>
    </xf>
    <xf numFmtId="0" fontId="16" fillId="0" borderId="0" xfId="0" applyFont="1" applyFill="1" applyBorder="1" applyProtection="1"/>
    <xf numFmtId="0" fontId="16" fillId="4" borderId="0" xfId="0" applyFont="1" applyFill="1" applyBorder="1" applyProtection="1">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44"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7" fillId="0" borderId="0" xfId="3" applyFont="1" applyBorder="1" applyAlignment="1" applyProtection="1">
      <alignment horizontal="center" wrapText="1"/>
      <protection locked="0"/>
    </xf>
    <xf numFmtId="0" fontId="42" fillId="6" borderId="0" xfId="3" applyFont="1" applyFill="1" applyBorder="1" applyAlignment="1" applyProtection="1">
      <alignment horizontal="left" vertical="center" wrapText="1"/>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0" fontId="20" fillId="0" borderId="0" xfId="3" applyNumberFormat="1" applyFont="1" applyBorder="1" applyAlignment="1" applyProtection="1">
      <alignment horizontal="left"/>
    </xf>
    <xf numFmtId="0" fontId="16" fillId="0" borderId="0" xfId="3" applyFont="1" applyBorder="1" applyAlignment="1" applyProtection="1">
      <alignment horizontal="left" vertical="center"/>
      <protection locked="0"/>
    </xf>
    <xf numFmtId="0" fontId="44" fillId="6" borderId="0" xfId="3" applyFont="1" applyFill="1" applyAlignment="1" applyProtection="1">
      <alignment horizontal="center"/>
      <protection locked="0"/>
    </xf>
    <xf numFmtId="0" fontId="16" fillId="0" borderId="0" xfId="0" applyFont="1" applyAlignment="1">
      <alignment wrapText="1"/>
    </xf>
    <xf numFmtId="0" fontId="44" fillId="6" borderId="0"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16" fillId="0" borderId="0" xfId="0" applyFont="1" applyAlignment="1">
      <alignment horizontal="left" wrapText="1"/>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5" xfId="0" applyFont="1" applyFill="1" applyBorder="1" applyAlignment="1" applyProtection="1">
      <alignment horizontal="center" wrapText="1"/>
      <protection locked="0"/>
    </xf>
    <xf numFmtId="0" fontId="6" fillId="0" borderId="4" xfId="0" applyFont="1" applyFill="1" applyBorder="1" applyAlignment="1" applyProtection="1">
      <alignment horizontal="center" wrapText="1"/>
      <protection locked="0"/>
    </xf>
    <xf numFmtId="0" fontId="6" fillId="0" borderId="16" xfId="0" applyFont="1" applyFill="1" applyBorder="1" applyAlignment="1" applyProtection="1">
      <alignment horizontal="center" wrapText="1"/>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17"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0" fontId="2" fillId="0" borderId="0" xfId="3" applyAlignment="1"/>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1" fontId="16" fillId="0" borderId="15" xfId="3" applyNumberFormat="1" applyFont="1" applyBorder="1" applyAlignment="1">
      <alignment horizontal="center"/>
    </xf>
    <xf numFmtId="1" fontId="16" fillId="0" borderId="4" xfId="3" applyNumberFormat="1" applyFont="1" applyBorder="1" applyAlignment="1">
      <alignment horizontal="center"/>
    </xf>
    <xf numFmtId="1" fontId="16" fillId="0" borderId="16"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6" fillId="0" borderId="0" xfId="0" applyFont="1" applyAlignment="1" applyProtection="1">
      <alignment wrapText="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0" fontId="19" fillId="6" borderId="15" xfId="0" applyFont="1" applyFill="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3" fillId="0" borderId="0" xfId="3" applyFont="1" applyAlignment="1" applyProtection="1">
      <alignment wrapText="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27" fillId="2" borderId="6" xfId="0" applyFont="1" applyFill="1" applyBorder="1" applyAlignment="1">
      <alignment horizontal="center"/>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2" fontId="6" fillId="6" borderId="29" xfId="0" applyNumberFormat="1" applyFont="1" applyFill="1" applyBorder="1" applyAlignment="1" applyProtection="1">
      <alignment horizontal="center"/>
      <protection locked="0"/>
    </xf>
    <xf numFmtId="2" fontId="6" fillId="6" borderId="31" xfId="0" applyNumberFormat="1" applyFont="1" applyFill="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0" fontId="0" fillId="0" borderId="4" xfId="0" applyBorder="1" applyAlignment="1"/>
    <xf numFmtId="0" fontId="0" fillId="0" borderId="16" xfId="0" applyBorder="1" applyAlignment="1"/>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2" fontId="6" fillId="0" borderId="36" xfId="0" applyNumberFormat="1" applyFont="1" applyBorder="1" applyAlignment="1" applyProtection="1">
      <alignment horizontal="center"/>
      <protection locked="0"/>
    </xf>
    <xf numFmtId="2" fontId="6" fillId="0" borderId="37" xfId="0" applyNumberFormat="1" applyFont="1" applyBorder="1" applyAlignment="1" applyProtection="1">
      <alignment horizontal="center"/>
      <protection locked="0"/>
    </xf>
    <xf numFmtId="2" fontId="6" fillId="0" borderId="15" xfId="0" applyNumberFormat="1" applyFont="1" applyBorder="1" applyAlignment="1" applyProtection="1">
      <alignment horizontal="center"/>
      <protection locked="0"/>
    </xf>
    <xf numFmtId="2" fontId="6" fillId="0" borderId="16" xfId="0" applyNumberFormat="1" applyFont="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2"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2"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3" fontId="6" fillId="0" borderId="15" xfId="0" applyNumberFormat="1" applyFont="1" applyBorder="1" applyAlignment="1" applyProtection="1">
      <alignment horizontal="center"/>
      <protection locked="0"/>
    </xf>
    <xf numFmtId="3"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21"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7" fillId="0" borderId="0" xfId="3" applyFont="1" applyFill="1" applyAlignment="1">
      <alignment horizontal="left" vertical="center" wrapText="1"/>
    </xf>
    <xf numFmtId="1" fontId="16" fillId="0" borderId="1" xfId="3" applyNumberFormat="1" applyFont="1" applyFill="1" applyBorder="1" applyAlignment="1">
      <alignment horizontal="center"/>
    </xf>
    <xf numFmtId="0" fontId="36" fillId="0" borderId="0" xfId="3" applyFont="1" applyFill="1" applyBorder="1" applyAlignment="1">
      <alignment horizontal="left" wrapText="1"/>
    </xf>
    <xf numFmtId="0" fontId="6" fillId="0" borderId="0" xfId="3" applyFont="1" applyFill="1" applyAlignment="1">
      <alignment wrapText="1"/>
    </xf>
    <xf numFmtId="0" fontId="6" fillId="0" borderId="0" xfId="3" applyFont="1" applyFill="1" applyAlignment="1">
      <alignment horizontal="right"/>
    </xf>
    <xf numFmtId="0" fontId="6" fillId="0" borderId="20" xfId="3" applyFont="1" applyFill="1" applyBorder="1" applyAlignment="1">
      <alignment horizontal="right"/>
    </xf>
    <xf numFmtId="0" fontId="6" fillId="0" borderId="0" xfId="3" applyFont="1" applyFill="1" applyAlignment="1">
      <alignment horizontal="right" wrapText="1"/>
    </xf>
    <xf numFmtId="0" fontId="6" fillId="0" borderId="20" xfId="3" applyFont="1" applyFill="1" applyBorder="1" applyAlignment="1">
      <alignment horizontal="right" wrapText="1"/>
    </xf>
    <xf numFmtId="0" fontId="50" fillId="0" borderId="0" xfId="3" applyFont="1" applyFill="1" applyAlignment="1">
      <alignment horizontal="center" wrapText="1"/>
    </xf>
    <xf numFmtId="0" fontId="6" fillId="0" borderId="0" xfId="3" applyFont="1" applyFill="1" applyAlignment="1">
      <alignment horizontal="left" wrapText="1"/>
    </xf>
    <xf numFmtId="0" fontId="36" fillId="0" borderId="0" xfId="3" applyNumberFormat="1" applyFont="1" applyFill="1" applyAlignment="1" applyProtection="1">
      <alignment horizontal="left" wrapText="1"/>
      <protection hidden="1"/>
    </xf>
    <xf numFmtId="0" fontId="5" fillId="0" borderId="0" xfId="3" applyNumberFormat="1" applyFont="1" applyFill="1" applyAlignment="1" applyProtection="1">
      <alignment horizontal="left" wrapText="1"/>
      <protection hidden="1"/>
    </xf>
    <xf numFmtId="0" fontId="36" fillId="0" borderId="0" xfId="3" applyFont="1" applyFill="1" applyAlignment="1" applyProtection="1">
      <alignment horizontal="left" wrapText="1"/>
      <protection hidden="1"/>
    </xf>
    <xf numFmtId="0" fontId="5" fillId="0" borderId="0" xfId="3" applyFont="1" applyFill="1" applyAlignment="1" applyProtection="1">
      <alignment horizontal="left" wrapText="1"/>
      <protection hidden="1"/>
    </xf>
    <xf numFmtId="0" fontId="19" fillId="0" borderId="11"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top" wrapText="1"/>
      <protection locked="0"/>
    </xf>
    <xf numFmtId="0" fontId="19" fillId="0" borderId="1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20" xfId="3" applyFont="1" applyFill="1" applyBorder="1" applyAlignment="1" applyProtection="1">
      <alignment horizontal="left" vertical="top" wrapText="1"/>
      <protection locked="0"/>
    </xf>
    <xf numFmtId="0" fontId="19" fillId="0" borderId="8" xfId="3" applyFont="1" applyFill="1" applyBorder="1" applyAlignment="1" applyProtection="1">
      <alignment horizontal="left" vertical="top" wrapText="1"/>
      <protection locked="0"/>
    </xf>
    <xf numFmtId="0" fontId="19" fillId="0" borderId="10" xfId="3" applyFont="1" applyFill="1" applyBorder="1" applyAlignment="1" applyProtection="1">
      <alignment horizontal="left" vertical="top" wrapText="1"/>
      <protection locked="0"/>
    </xf>
    <xf numFmtId="0" fontId="19" fillId="0" borderId="9" xfId="3" applyFont="1" applyFill="1" applyBorder="1" applyAlignment="1" applyProtection="1">
      <alignment horizontal="left" vertical="top" wrapText="1"/>
      <protection locked="0"/>
    </xf>
    <xf numFmtId="0" fontId="6" fillId="0" borderId="0" xfId="3" applyFont="1" applyFill="1" applyAlignment="1">
      <alignment horizontal="left" vertical="center"/>
    </xf>
    <xf numFmtId="0" fontId="6" fillId="0" borderId="20" xfId="3" applyFont="1" applyFill="1" applyBorder="1" applyAlignment="1">
      <alignment horizontal="left" vertical="center"/>
    </xf>
    <xf numFmtId="0" fontId="16" fillId="0" borderId="0" xfId="3" applyFont="1" applyFill="1" applyBorder="1" applyAlignment="1">
      <alignment horizontal="left" vertical="center" wrapText="1"/>
    </xf>
    <xf numFmtId="0" fontId="19" fillId="0" borderId="15" xfId="3" applyFont="1" applyFill="1" applyBorder="1" applyAlignment="1" applyProtection="1">
      <alignment horizontal="left" vertical="top" wrapText="1"/>
      <protection locked="0"/>
    </xf>
    <xf numFmtId="0" fontId="19" fillId="0" borderId="4" xfId="3" applyFont="1" applyFill="1" applyBorder="1" applyAlignment="1" applyProtection="1">
      <alignment horizontal="left" vertical="top" wrapText="1"/>
      <protection locked="0"/>
    </xf>
    <xf numFmtId="0" fontId="19" fillId="0" borderId="16"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protection locked="0"/>
    </xf>
    <xf numFmtId="0" fontId="20" fillId="0" borderId="1" xfId="3" applyNumberFormat="1" applyFont="1" applyFill="1" applyBorder="1" applyAlignment="1" applyProtection="1">
      <alignment horizontal="left"/>
      <protection locked="0"/>
    </xf>
    <xf numFmtId="0" fontId="6" fillId="0" borderId="1" xfId="3" applyNumberFormat="1" applyFont="1" applyFill="1" applyBorder="1" applyAlignment="1" applyProtection="1">
      <alignment horizontal="left"/>
      <protection locked="0"/>
    </xf>
    <xf numFmtId="0" fontId="7" fillId="0" borderId="0" xfId="3" applyFont="1" applyFill="1" applyAlignment="1">
      <alignment horizontal="left"/>
    </xf>
    <xf numFmtId="164" fontId="5" fillId="0" borderId="0" xfId="3" applyNumberFormat="1" applyFont="1" applyFill="1" applyBorder="1" applyAlignment="1" applyProtection="1">
      <alignment horizontal="right"/>
    </xf>
    <xf numFmtId="0" fontId="5" fillId="0" borderId="0" xfId="3" applyFont="1" applyFill="1" applyBorder="1" applyAlignment="1">
      <alignment horizontal="center"/>
    </xf>
    <xf numFmtId="0" fontId="3" fillId="0" borderId="0" xfId="3" applyFont="1" applyAlignment="1">
      <alignment horizontal="center"/>
    </xf>
    <xf numFmtId="0" fontId="2" fillId="0" borderId="0" xfId="3" applyAlignment="1">
      <alignment horizontal="center"/>
    </xf>
    <xf numFmtId="0" fontId="5" fillId="0" borderId="0" xfId="3" applyFont="1" applyFill="1" applyBorder="1" applyAlignment="1"/>
    <xf numFmtId="0" fontId="3" fillId="0" borderId="0" xfId="3" applyFont="1" applyAlignment="1"/>
    <xf numFmtId="0" fontId="11" fillId="0" borderId="0" xfId="0" applyFont="1" applyAlignment="1" applyProtection="1">
      <protection locked="0"/>
    </xf>
    <xf numFmtId="0" fontId="16"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6" fillId="0" borderId="10" xfId="0" applyFont="1" applyBorder="1" applyAlignment="1" applyProtection="1">
      <alignment horizontal="left"/>
      <protection locked="0"/>
    </xf>
    <xf numFmtId="0" fontId="16" fillId="0" borderId="10" xfId="0" applyFont="1" applyBorder="1" applyAlignment="1" applyProtection="1">
      <alignment horizontal="left"/>
    </xf>
    <xf numFmtId="0" fontId="0" fillId="0" borderId="10" xfId="0" applyBorder="1" applyAlignment="1" applyProtection="1">
      <alignment horizontal="left"/>
    </xf>
    <xf numFmtId="0" fontId="9" fillId="0" borderId="10" xfId="1" applyNumberFormat="1" applyBorder="1" applyAlignment="1" applyProtection="1">
      <alignment horizontal="left"/>
      <protection locked="0"/>
    </xf>
    <xf numFmtId="0" fontId="0" fillId="0" borderId="10" xfId="0" applyNumberFormat="1" applyBorder="1" applyAlignment="1" applyProtection="1">
      <alignment horizontal="left"/>
      <protection locked="0"/>
    </xf>
    <xf numFmtId="0" fontId="27" fillId="2" borderId="0" xfId="0" applyFont="1" applyFill="1" applyAlignment="1" applyProtection="1">
      <protection locked="0"/>
    </xf>
    <xf numFmtId="0" fontId="0" fillId="0" borderId="0" xfId="0" applyAlignment="1"/>
    <xf numFmtId="0" fontId="27" fillId="2" borderId="0" xfId="3" applyFont="1" applyFill="1" applyAlignment="1" applyProtection="1">
      <protection locked="0"/>
    </xf>
    <xf numFmtId="0" fontId="32" fillId="2" borderId="0" xfId="3" applyFont="1" applyFill="1" applyAlignment="1" applyProtection="1">
      <protection locked="0"/>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0" fillId="0" borderId="4" xfId="0" applyNumberFormat="1" applyBorder="1" applyAlignment="1">
      <alignment horizontal="left"/>
    </xf>
    <xf numFmtId="14" fontId="11" fillId="0" borderId="10" xfId="3" applyNumberFormat="1" applyFont="1" applyBorder="1" applyAlignment="1" applyProtection="1">
      <alignment horizontal="left"/>
      <protection locked="0"/>
    </xf>
    <xf numFmtId="0" fontId="6" fillId="0" borderId="0" xfId="3" applyFont="1" applyAlignment="1" applyProtection="1">
      <protection locked="0"/>
    </xf>
    <xf numFmtId="0" fontId="2" fillId="0" borderId="0" xfId="3" applyAlignment="1" applyProtection="1">
      <protection locked="0"/>
    </xf>
    <xf numFmtId="0" fontId="11" fillId="0" borderId="0" xfId="3" applyFont="1" applyAlignment="1" applyProtection="1">
      <alignment wrapText="1"/>
      <protection locked="0"/>
    </xf>
    <xf numFmtId="0" fontId="16" fillId="0" borderId="0" xfId="3" applyFont="1" applyBorder="1" applyAlignment="1" applyProtection="1">
      <alignment horizontal="center"/>
    </xf>
    <xf numFmtId="0" fontId="11" fillId="0" borderId="0" xfId="3" applyFont="1" applyFill="1" applyAlignment="1" applyProtection="1">
      <alignment wrapText="1"/>
      <protection locked="0"/>
    </xf>
    <xf numFmtId="0" fontId="11" fillId="0" borderId="6" xfId="3" applyFont="1" applyBorder="1" applyAlignment="1" applyProtection="1"/>
    <xf numFmtId="0" fontId="0" fillId="0" borderId="6" xfId="0" applyBorder="1" applyAlignment="1"/>
    <xf numFmtId="0" fontId="11" fillId="0" borderId="0" xfId="3" applyFont="1" applyBorder="1" applyAlignment="1" applyProtection="1"/>
    <xf numFmtId="0" fontId="11" fillId="0" borderId="0" xfId="3" applyFont="1" applyFill="1" applyBorder="1" applyAlignment="1" applyProtection="1"/>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168" fontId="16" fillId="0" borderId="4" xfId="3" applyNumberFormat="1" applyFont="1" applyBorder="1" applyAlignment="1" applyProtection="1">
      <alignment horizontal="left"/>
    </xf>
    <xf numFmtId="1" fontId="16" fillId="0" borderId="0" xfId="3" applyNumberFormat="1" applyFont="1" applyBorder="1" applyAlignment="1" applyProtection="1">
      <alignment horizontal="center"/>
    </xf>
    <xf numFmtId="0" fontId="16" fillId="0" borderId="4" xfId="3" applyFont="1" applyBorder="1" applyAlignment="1" applyProtection="1">
      <alignment horizontal="left"/>
    </xf>
    <xf numFmtId="0" fontId="16" fillId="0" borderId="4" xfId="3" applyFont="1" applyBorder="1" applyAlignment="1" applyProtection="1">
      <alignment horizontal="left"/>
      <protection locked="0"/>
    </xf>
    <xf numFmtId="0" fontId="16" fillId="0" borderId="10" xfId="3" applyFont="1" applyBorder="1" applyAlignment="1" applyProtection="1">
      <alignment horizontal="left"/>
      <protection locked="0"/>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7" fillId="0" borderId="4" xfId="3" applyNumberFormat="1" applyFont="1" applyBorder="1" applyAlignment="1" applyProtection="1">
      <alignment horizontal="left"/>
    </xf>
    <xf numFmtId="0" fontId="7" fillId="0" borderId="4" xfId="3" applyFont="1" applyBorder="1" applyAlignment="1" applyProtection="1">
      <alignment horizontal="left"/>
    </xf>
    <xf numFmtId="0" fontId="7" fillId="0" borderId="4" xfId="3" applyNumberFormat="1" applyFont="1" applyBorder="1" applyAlignment="1" applyProtection="1">
      <alignment horizontal="left"/>
    </xf>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vertical="top" wrapText="1"/>
      <protection locked="0"/>
    </xf>
    <xf numFmtId="0" fontId="18" fillId="0" borderId="0" xfId="0" applyFont="1" applyFill="1" applyAlignment="1" applyProtection="1">
      <alignment vertical="top"/>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cellXfs>
  <cellStyles count="7">
    <cellStyle name="Comma" xfId="5" builtinId="3"/>
    <cellStyle name="Currency" xfId="2" builtinId="4"/>
    <cellStyle name="Currency 2" xfId="4" xr:uid="{00000000-0005-0000-0000-000002000000}"/>
    <cellStyle name="Hyperlink" xfId="1" builtinId="8"/>
    <cellStyle name="Normal" xfId="0" builtinId="0"/>
    <cellStyle name="Normal 2" xfId="3" xr:uid="{00000000-0005-0000-0000-000005000000}"/>
    <cellStyle name="Percent" xfId="6" builtinId="5"/>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5" dropStyle="combo" dx="16" fmlaRange="$A$72:$A$95" noThreeD="1" sel="4" val="3"/>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37</xdr:row>
      <xdr:rowOff>47626</xdr:rowOff>
    </xdr:from>
    <xdr:to>
      <xdr:col>10</xdr:col>
      <xdr:colOff>485775</xdr:colOff>
      <xdr:row>40</xdr:row>
      <xdr:rowOff>123826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209550</xdr:rowOff>
    </xdr:from>
    <xdr:to>
      <xdr:col>10</xdr:col>
      <xdr:colOff>609600</xdr:colOff>
      <xdr:row>30</xdr:row>
      <xdr:rowOff>190500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4533900"/>
          <a:ext cx="68008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8101" y="676275"/>
          <a:ext cx="6762750"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xdr:row>
      <xdr:rowOff>28574</xdr:rowOff>
    </xdr:from>
    <xdr:to>
      <xdr:col>10</xdr:col>
      <xdr:colOff>57150</xdr:colOff>
      <xdr:row>2</xdr:row>
      <xdr:rowOff>885825</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38100" y="466724"/>
          <a:ext cx="5505450" cy="857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Supervisor Checklist is to confirm that</a:t>
          </a:r>
          <a:r>
            <a:rPr lang="en-US" sz="1100" baseline="0">
              <a:solidFill>
                <a:schemeClr val="dk1"/>
              </a:solidFill>
              <a:effectLst/>
              <a:latin typeface="+mn-lt"/>
              <a:ea typeface="+mn-ea"/>
              <a:cs typeface="+mn-cs"/>
            </a:rPr>
            <a:t> the information throughout the DCA Application is complete and accurate, and to ensure that common issues causing corrections are not present when submitted. This checklist should be completed by the supervisor who is reviewing the application. </a:t>
          </a:r>
          <a:endParaRPr lang="en-US" sz="1100"/>
        </a:p>
      </xdr:txBody>
    </xdr:sp>
    <xdr:clientData/>
  </xdr:twoCellAnchor>
  <xdr:twoCellAnchor>
    <xdr:from>
      <xdr:col>0</xdr:col>
      <xdr:colOff>0</xdr:colOff>
      <xdr:row>22</xdr:row>
      <xdr:rowOff>47626</xdr:rowOff>
    </xdr:from>
    <xdr:to>
      <xdr:col>10</xdr:col>
      <xdr:colOff>485775</xdr:colOff>
      <xdr:row>25</xdr:row>
      <xdr:rowOff>123826</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0" y="8248651"/>
          <a:ext cx="59912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a:t>__________________________________________</a:t>
          </a:r>
          <a:r>
            <a:rPr lang="en-US" sz="1100" baseline="0"/>
            <a:t>         </a:t>
          </a:r>
        </a:p>
        <a:p>
          <a:pPr algn="ct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a:extLst>
            <a:ext uri="{FF2B5EF4-FFF2-40B4-BE49-F238E27FC236}">
              <a16:creationId xmlns:a16="http://schemas.microsoft.com/office/drawing/2014/main" id="{00000000-0008-0000-0300-000002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a:extLst>
            <a:ext uri="{FF2B5EF4-FFF2-40B4-BE49-F238E27FC236}">
              <a16:creationId xmlns:a16="http://schemas.microsoft.com/office/drawing/2014/main" id="{00000000-0008-0000-0300-000003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a:extLst>
            <a:ext uri="{FF2B5EF4-FFF2-40B4-BE49-F238E27FC236}">
              <a16:creationId xmlns:a16="http://schemas.microsoft.com/office/drawing/2014/main" id="{00000000-0008-0000-0300-000004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a:extLst>
            <a:ext uri="{FF2B5EF4-FFF2-40B4-BE49-F238E27FC236}">
              <a16:creationId xmlns:a16="http://schemas.microsoft.com/office/drawing/2014/main" id="{00000000-0008-0000-0300-000005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a:extLst>
            <a:ext uri="{FF2B5EF4-FFF2-40B4-BE49-F238E27FC236}">
              <a16:creationId xmlns:a16="http://schemas.microsoft.com/office/drawing/2014/main" id="{00000000-0008-0000-0300-000006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a:extLst>
            <a:ext uri="{FF2B5EF4-FFF2-40B4-BE49-F238E27FC236}">
              <a16:creationId xmlns:a16="http://schemas.microsoft.com/office/drawing/2014/main" id="{00000000-0008-0000-0300-000007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312420</xdr:colOff>
          <xdr:row>10</xdr:row>
          <xdr:rowOff>289560</xdr:rowOff>
        </xdr:from>
        <xdr:to>
          <xdr:col>0</xdr:col>
          <xdr:colOff>1447800</xdr:colOff>
          <xdr:row>11</xdr:row>
          <xdr:rowOff>160020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12</xdr:row>
          <xdr:rowOff>38100</xdr:rowOff>
        </xdr:from>
        <xdr:to>
          <xdr:col>0</xdr:col>
          <xdr:colOff>1051560</xdr:colOff>
          <xdr:row>13</xdr:row>
          <xdr:rowOff>121920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25</xdr:row>
          <xdr:rowOff>60960</xdr:rowOff>
        </xdr:from>
        <xdr:to>
          <xdr:col>0</xdr:col>
          <xdr:colOff>1074420</xdr:colOff>
          <xdr:row>27</xdr:row>
          <xdr:rowOff>22860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27</xdr:row>
          <xdr:rowOff>45720</xdr:rowOff>
        </xdr:from>
        <xdr:to>
          <xdr:col>0</xdr:col>
          <xdr:colOff>1074420</xdr:colOff>
          <xdr:row>28</xdr:row>
          <xdr:rowOff>144780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29</xdr:row>
          <xdr:rowOff>22860</xdr:rowOff>
        </xdr:from>
        <xdr:to>
          <xdr:col>0</xdr:col>
          <xdr:colOff>1074420</xdr:colOff>
          <xdr:row>30</xdr:row>
          <xdr:rowOff>152400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22860</xdr:rowOff>
        </xdr:from>
        <xdr:to>
          <xdr:col>2</xdr:col>
          <xdr:colOff>579120</xdr:colOff>
          <xdr:row>12</xdr:row>
          <xdr:rowOff>68580</xdr:rowOff>
        </xdr:to>
        <xdr:sp macro="" textlink="">
          <xdr:nvSpPr>
            <xdr:cNvPr id="10036" name="Check Box 820" hidden="1">
              <a:extLst>
                <a:ext uri="{63B3BB69-23CF-44E3-9099-C40C66FF867C}">
                  <a14:compatExt spid="_x0000_s10036"/>
                </a:ext>
                <a:ext uri="{FF2B5EF4-FFF2-40B4-BE49-F238E27FC236}">
                  <a16:creationId xmlns:a16="http://schemas.microsoft.com/office/drawing/2014/main" id="{00000000-0008-0000-0300-000034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11</xdr:row>
          <xdr:rowOff>30480</xdr:rowOff>
        </xdr:from>
        <xdr:to>
          <xdr:col>3</xdr:col>
          <xdr:colOff>563880</xdr:colOff>
          <xdr:row>12</xdr:row>
          <xdr:rowOff>60960</xdr:rowOff>
        </xdr:to>
        <xdr:sp macro="" textlink="">
          <xdr:nvSpPr>
            <xdr:cNvPr id="10037" name="Check Box 821" hidden="1">
              <a:extLst>
                <a:ext uri="{63B3BB69-23CF-44E3-9099-C40C66FF867C}">
                  <a14:compatExt spid="_x0000_s10037"/>
                </a:ext>
                <a:ext uri="{FF2B5EF4-FFF2-40B4-BE49-F238E27FC236}">
                  <a16:creationId xmlns:a16="http://schemas.microsoft.com/office/drawing/2014/main" id="{00000000-0008-0000-0300-00003527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1554480</xdr:colOff>
          <xdr:row>2</xdr:row>
          <xdr:rowOff>0</xdr:rowOff>
        </xdr:from>
        <xdr:to>
          <xdr:col>4</xdr:col>
          <xdr:colOff>632460</xdr:colOff>
          <xdr:row>3</xdr:row>
          <xdr:rowOff>22860</xdr:rowOff>
        </xdr:to>
        <xdr:sp macro="" textlink="">
          <xdr:nvSpPr>
            <xdr:cNvPr id="15693" name="Drop Down 1357" hidden="1">
              <a:extLst>
                <a:ext uri="{63B3BB69-23CF-44E3-9099-C40C66FF867C}">
                  <a14:compatExt spid="_x0000_s15693"/>
                </a:ext>
                <a:ext uri="{FF2B5EF4-FFF2-40B4-BE49-F238E27FC236}">
                  <a16:creationId xmlns:a16="http://schemas.microsoft.com/office/drawing/2014/main" id="{00000000-0008-0000-0300-00004D3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16</xdr:row>
          <xdr:rowOff>0</xdr:rowOff>
        </xdr:from>
        <xdr:to>
          <xdr:col>2</xdr:col>
          <xdr:colOff>213360</xdr:colOff>
          <xdr:row>17</xdr:row>
          <xdr:rowOff>22860</xdr:rowOff>
        </xdr:to>
        <xdr:sp macro="" textlink="">
          <xdr:nvSpPr>
            <xdr:cNvPr id="15694" name="Check Box 1358" hidden="1">
              <a:extLst>
                <a:ext uri="{63B3BB69-23CF-44E3-9099-C40C66FF867C}">
                  <a14:compatExt spid="_x0000_s15694"/>
                </a:ext>
                <a:ext uri="{FF2B5EF4-FFF2-40B4-BE49-F238E27FC236}">
                  <a16:creationId xmlns:a16="http://schemas.microsoft.com/office/drawing/2014/main" id="{00000000-0008-0000-0300-00004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47</xdr:row>
          <xdr:rowOff>30480</xdr:rowOff>
        </xdr:from>
        <xdr:to>
          <xdr:col>5</xdr:col>
          <xdr:colOff>365760</xdr:colOff>
          <xdr:row>49</xdr:row>
          <xdr:rowOff>76200</xdr:rowOff>
        </xdr:to>
        <xdr:sp macro="" textlink="">
          <xdr:nvSpPr>
            <xdr:cNvPr id="15695" name="Check Box 1359" hidden="1">
              <a:extLst>
                <a:ext uri="{63B3BB69-23CF-44E3-9099-C40C66FF867C}">
                  <a14:compatExt spid="_x0000_s15695"/>
                </a:ext>
                <a:ext uri="{FF2B5EF4-FFF2-40B4-BE49-F238E27FC236}">
                  <a16:creationId xmlns:a16="http://schemas.microsoft.com/office/drawing/2014/main" id="{00000000-0008-0000-0300-00004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49</xdr:row>
          <xdr:rowOff>7620</xdr:rowOff>
        </xdr:from>
        <xdr:to>
          <xdr:col>3</xdr:col>
          <xdr:colOff>426720</xdr:colOff>
          <xdr:row>50</xdr:row>
          <xdr:rowOff>175260</xdr:rowOff>
        </xdr:to>
        <xdr:sp macro="" textlink="">
          <xdr:nvSpPr>
            <xdr:cNvPr id="15697" name="Check Box 1361" hidden="1">
              <a:extLst>
                <a:ext uri="{63B3BB69-23CF-44E3-9099-C40C66FF867C}">
                  <a14:compatExt spid="_x0000_s15697"/>
                </a:ext>
                <a:ext uri="{FF2B5EF4-FFF2-40B4-BE49-F238E27FC236}">
                  <a16:creationId xmlns:a16="http://schemas.microsoft.com/office/drawing/2014/main" id="{00000000-0008-0000-0300-00005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a:extLst>
            <a:ext uri="{FF2B5EF4-FFF2-40B4-BE49-F238E27FC236}">
              <a16:creationId xmlns:a16="http://schemas.microsoft.com/office/drawing/2014/main" id="{00000000-0008-0000-0500-000002000000}"/>
            </a:ext>
          </a:extLst>
        </xdr:cNvPr>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251460</xdr:colOff>
          <xdr:row>16</xdr:row>
          <xdr:rowOff>45720</xdr:rowOff>
        </xdr:from>
        <xdr:to>
          <xdr:col>1</xdr:col>
          <xdr:colOff>7620</xdr:colOff>
          <xdr:row>17</xdr:row>
          <xdr:rowOff>30480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15</xdr:row>
          <xdr:rowOff>76200</xdr:rowOff>
        </xdr:from>
        <xdr:to>
          <xdr:col>1</xdr:col>
          <xdr:colOff>0</xdr:colOff>
          <xdr:row>16</xdr:row>
          <xdr:rowOff>22860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123825</xdr:colOff>
      <xdr:row>4</xdr:row>
      <xdr:rowOff>685800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0" y="942975"/>
          <a:ext cx="69056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HelveticaNeueLT Pro 45 Lt" pitchFamily="34" charset="0"/>
              <a:ea typeface="+mn-ea"/>
              <a:cs typeface="+mn-cs"/>
            </a:rPr>
            <a:t>This form</a:t>
          </a:r>
          <a:r>
            <a:rPr lang="en-US" sz="1100" baseline="0">
              <a:solidFill>
                <a:schemeClr val="dk1"/>
              </a:solidFill>
              <a:effectLst/>
              <a:latin typeface="HelveticaNeueLT Pro 45 Lt" pitchFamily="34" charset="0"/>
              <a:ea typeface="+mn-ea"/>
              <a:cs typeface="+mn-cs"/>
            </a:rPr>
            <a:t> </a:t>
          </a:r>
          <a:r>
            <a:rPr lang="en-US" sz="1100">
              <a:solidFill>
                <a:schemeClr val="dk1"/>
              </a:solidFill>
              <a:effectLst/>
              <a:latin typeface="HelveticaNeueLT Pro 45 Lt" pitchFamily="34" charset="0"/>
              <a:ea typeface="+mn-ea"/>
              <a:cs typeface="+mn-cs"/>
            </a:rPr>
            <a:t>is to certify the income received by the above named individual for purposes of</a:t>
          </a:r>
          <a:r>
            <a:rPr lang="en-US" sz="1100" baseline="0">
              <a:solidFill>
                <a:schemeClr val="dk1"/>
              </a:solidFill>
              <a:effectLst/>
              <a:latin typeface="HelveticaNeueLT Pro 45 Lt" pitchFamily="34" charset="0"/>
              <a:ea typeface="+mn-ea"/>
              <a:cs typeface="+mn-cs"/>
            </a:rPr>
            <a:t> receiving financial assistance via the  </a:t>
          </a:r>
          <a:r>
            <a:rPr lang="en-US" sz="1100">
              <a:solidFill>
                <a:schemeClr val="dk1"/>
              </a:solidFill>
              <a:effectLst/>
              <a:latin typeface="HelveticaNeueLT Pro 45 Lt" pitchFamily="34" charset="0"/>
              <a:ea typeface="+mn-ea"/>
              <a:cs typeface="+mn-cs"/>
            </a:rPr>
            <a:t>Direct Client Assistance</a:t>
          </a:r>
          <a:r>
            <a:rPr lang="en-US" sz="1100" baseline="0">
              <a:solidFill>
                <a:schemeClr val="dk1"/>
              </a:solidFill>
              <a:effectLst/>
              <a:latin typeface="HelveticaNeueLT Pro 45 Lt" pitchFamily="34" charset="0"/>
              <a:ea typeface="+mn-ea"/>
              <a:cs typeface="+mn-cs"/>
            </a:rPr>
            <a:t> program</a:t>
          </a:r>
          <a:r>
            <a:rPr lang="en-US" sz="1100">
              <a:solidFill>
                <a:schemeClr val="dk1"/>
              </a:solidFill>
              <a:effectLst/>
              <a:latin typeface="HelveticaNeueLT Pro 45 Lt" pitchFamily="34" charset="0"/>
              <a:ea typeface="+mn-ea"/>
              <a:cs typeface="+mn-cs"/>
            </a:rPr>
            <a:t>. Please complete the appropriate section below that includes an authorization to release information. </a:t>
          </a:r>
          <a:endParaRPr lang="en-US">
            <a:effectLst/>
            <a:latin typeface="HelveticaNeueLT Pro 45 Lt" pitchFamily="34" charset="0"/>
          </a:endParaRPr>
        </a:p>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a:extLst>
            <a:ext uri="{FF2B5EF4-FFF2-40B4-BE49-F238E27FC236}">
              <a16:creationId xmlns:a16="http://schemas.microsoft.com/office/drawing/2014/main" id="{00000000-0008-0000-0700-000002000000}"/>
            </a:ext>
          </a:extLst>
        </xdr:cNvPr>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346575" y="684741"/>
          <a:ext cx="1085850" cy="267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3" name="Rounded Rectangular Callout 2">
          <a:extLst>
            <a:ext uri="{FF2B5EF4-FFF2-40B4-BE49-F238E27FC236}">
              <a16:creationId xmlns:a16="http://schemas.microsoft.com/office/drawing/2014/main" id="{00000000-0008-0000-0800-000003000000}"/>
            </a:ext>
          </a:extLst>
        </xdr:cNvPr>
        <xdr:cNvSpPr/>
      </xdr:nvSpPr>
      <xdr:spPr bwMode="auto">
        <a:xfrm>
          <a:off x="8199966" y="4808009"/>
          <a:ext cx="2571750" cy="2196041"/>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19051</xdr:colOff>
      <xdr:row>25</xdr:row>
      <xdr:rowOff>19052</xdr:rowOff>
    </xdr:from>
    <xdr:to>
      <xdr:col>11</xdr:col>
      <xdr:colOff>133351</xdr:colOff>
      <xdr:row>40</xdr:row>
      <xdr:rowOff>742950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9051" y="4400552"/>
          <a:ext cx="6819900" cy="29813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a:solidFill>
                <a:schemeClr val="dk1"/>
              </a:solidFill>
              <a:effectLst/>
              <a:latin typeface="+mn-lt"/>
              <a:ea typeface="+mn-ea"/>
              <a:cs typeface="+mn-cs"/>
            </a:rPr>
            <a:t>Limited assistance is being provided on this client's behalf.  By accepting the limited assistance and participating in the program, all parties agree to the following:  </a:t>
          </a:r>
        </a:p>
        <a:p>
          <a:endParaRPr lang="en-US" sz="1000">
            <a:effectLst/>
          </a:endParaRPr>
        </a:p>
        <a:p>
          <a:r>
            <a:rPr lang="en-US" sz="1000" b="0">
              <a:solidFill>
                <a:schemeClr val="dk1"/>
              </a:solidFill>
              <a:effectLst/>
              <a:latin typeface="+mn-lt"/>
              <a:ea typeface="+mn-ea"/>
              <a:cs typeface="+mn-cs"/>
            </a:rPr>
            <a:t>1. This is a tenant-based rental agreement</a:t>
          </a:r>
          <a:endParaRPr lang="en-US" sz="1000">
            <a:effectLst/>
          </a:endParaRPr>
        </a:p>
        <a:p>
          <a:r>
            <a:rPr lang="en-US" sz="1000" b="0">
              <a:solidFill>
                <a:schemeClr val="dk1"/>
              </a:solidFill>
              <a:effectLst/>
              <a:latin typeface="+mn-lt"/>
              <a:ea typeface="+mn-ea"/>
              <a:cs typeface="+mn-cs"/>
            </a:rPr>
            <a:t>2. Client will provide a copy of the fully executed</a:t>
          </a:r>
          <a:r>
            <a:rPr lang="en-US" sz="1000" b="0" baseline="0">
              <a:solidFill>
                <a:schemeClr val="dk1"/>
              </a:solidFill>
              <a:effectLst/>
              <a:latin typeface="+mn-lt"/>
              <a:ea typeface="+mn-ea"/>
              <a:cs typeface="+mn-cs"/>
            </a:rPr>
            <a:t> lease </a:t>
          </a:r>
          <a:r>
            <a:rPr lang="en-US" sz="1000" b="0">
              <a:solidFill>
                <a:schemeClr val="dk1"/>
              </a:solidFill>
              <a:effectLst/>
              <a:latin typeface="+mn-lt"/>
              <a:ea typeface="+mn-ea"/>
              <a:cs typeface="+mn-cs"/>
            </a:rPr>
            <a:t>to program staff along with this form</a:t>
          </a:r>
          <a:endParaRPr lang="en-US" sz="1000">
            <a:effectLst/>
          </a:endParaRPr>
        </a:p>
        <a:p>
          <a:r>
            <a:rPr lang="en-US" sz="1000" b="0">
              <a:solidFill>
                <a:schemeClr val="dk1"/>
              </a:solidFill>
              <a:effectLst/>
              <a:latin typeface="+mn-lt"/>
              <a:ea typeface="+mn-ea"/>
              <a:cs typeface="+mn-cs"/>
            </a:rPr>
            <a:t>3. Community Shelter Board (CSB) will issue a limited number of rental payments on behalf of this tenant, </a:t>
          </a:r>
          <a:endParaRPr lang="en-US" sz="1000">
            <a:effectLst/>
          </a:endParaRPr>
        </a:p>
        <a:p>
          <a:r>
            <a:rPr lang="en-US" sz="1000" b="0">
              <a:solidFill>
                <a:schemeClr val="dk1"/>
              </a:solidFill>
              <a:effectLst/>
              <a:latin typeface="+mn-lt"/>
              <a:ea typeface="+mn-ea"/>
              <a:cs typeface="+mn-cs"/>
            </a:rPr>
            <a:t>    on-time, consistent with the due dates outlined in the lease and this rental agreement</a:t>
          </a:r>
          <a:endParaRPr lang="en-US" sz="1000">
            <a:effectLst/>
          </a:endParaRPr>
        </a:p>
        <a:p>
          <a:pPr eaLnBrk="1" fontAlgn="auto" latinLnBrk="0" hangingPunct="1"/>
          <a:r>
            <a:rPr lang="en-US" sz="1000" b="0">
              <a:solidFill>
                <a:schemeClr val="dk1"/>
              </a:solidFill>
              <a:effectLst/>
              <a:latin typeface="+mn-lt"/>
              <a:ea typeface="+mn-ea"/>
              <a:cs typeface="+mn-cs"/>
            </a:rPr>
            <a:t>4. Assistance is conditional on client participation in the program noted above;</a:t>
          </a:r>
          <a:r>
            <a:rPr lang="en-US" sz="1000" b="0" baseline="0">
              <a:solidFill>
                <a:schemeClr val="dk1"/>
              </a:solidFill>
              <a:effectLst/>
              <a:latin typeface="+mn-lt"/>
              <a:ea typeface="+mn-ea"/>
              <a:cs typeface="+mn-cs"/>
            </a:rPr>
            <a:t>  i</a:t>
          </a:r>
          <a:r>
            <a:rPr lang="en-US" sz="1000" b="0">
              <a:solidFill>
                <a:schemeClr val="dk1"/>
              </a:solidFill>
              <a:effectLst/>
              <a:latin typeface="+mn-lt"/>
              <a:ea typeface="+mn-ea"/>
              <a:cs typeface="+mn-cs"/>
            </a:rPr>
            <a:t>f client is non-   </a:t>
          </a:r>
          <a:endParaRPr lang="en-US" sz="1000">
            <a:effectLst/>
          </a:endParaRPr>
        </a:p>
        <a:p>
          <a:pPr eaLnBrk="1" fontAlgn="auto" latinLnBrk="0" hangingPunct="1"/>
          <a:r>
            <a:rPr lang="en-US" sz="1000" b="0">
              <a:solidFill>
                <a:schemeClr val="dk1"/>
              </a:solidFill>
              <a:effectLst/>
              <a:latin typeface="+mn-lt"/>
              <a:ea typeface="+mn-ea"/>
              <a:cs typeface="+mn-cs"/>
            </a:rPr>
            <a:t>    compliant with program or terminated for any reason, this rental agreement becomes invalid</a:t>
          </a:r>
          <a:r>
            <a:rPr lang="en-US" sz="1000" b="0" baseline="0">
              <a:solidFill>
                <a:schemeClr val="dk1"/>
              </a:solidFill>
              <a:effectLst/>
              <a:latin typeface="+mn-lt"/>
              <a:ea typeface="+mn-ea"/>
              <a:cs typeface="+mn-cs"/>
            </a:rPr>
            <a:t> and CSB </a:t>
          </a:r>
          <a:endParaRPr lang="en-US" sz="1000">
            <a:effectLst/>
          </a:endParaRPr>
        </a:p>
        <a:p>
          <a:pPr eaLnBrk="1" fontAlgn="auto" latinLnBrk="0" hangingPunct="1"/>
          <a:r>
            <a:rPr lang="en-US" sz="1000" b="0" baseline="0">
              <a:solidFill>
                <a:schemeClr val="dk1"/>
              </a:solidFill>
              <a:effectLst/>
              <a:latin typeface="+mn-lt"/>
              <a:ea typeface="+mn-ea"/>
              <a:cs typeface="+mn-cs"/>
            </a:rPr>
            <a:t>    partner agency providing client housing stabilization services will inform landlord within 24 hours of </a:t>
          </a:r>
          <a:endParaRPr lang="en-US" sz="1000">
            <a:effectLst/>
          </a:endParaRPr>
        </a:p>
        <a:p>
          <a:pPr eaLnBrk="1" fontAlgn="auto" latinLnBrk="0" hangingPunct="1"/>
          <a:r>
            <a:rPr lang="en-US" sz="1000" b="0" baseline="0">
              <a:solidFill>
                <a:schemeClr val="dk1"/>
              </a:solidFill>
              <a:effectLst/>
              <a:latin typeface="+mn-lt"/>
              <a:ea typeface="+mn-ea"/>
              <a:cs typeface="+mn-cs"/>
            </a:rPr>
            <a:t>    client termination</a:t>
          </a:r>
          <a:r>
            <a:rPr lang="en-US" sz="1000" b="0">
              <a:solidFill>
                <a:schemeClr val="dk1"/>
              </a:solidFill>
              <a:effectLst/>
              <a:latin typeface="+mn-lt"/>
              <a:ea typeface="+mn-ea"/>
              <a:cs typeface="+mn-cs"/>
            </a:rPr>
            <a:t>   </a:t>
          </a:r>
          <a:endParaRPr lang="en-US" sz="1000">
            <a:effectLst/>
          </a:endParaRPr>
        </a:p>
        <a:p>
          <a:pPr eaLnBrk="1" fontAlgn="auto" latinLnBrk="0" hangingPunct="1"/>
          <a:r>
            <a:rPr lang="en-US" sz="1000" b="0">
              <a:solidFill>
                <a:schemeClr val="dk1"/>
              </a:solidFill>
              <a:effectLst/>
              <a:latin typeface="+mn-lt"/>
              <a:ea typeface="+mn-ea"/>
              <a:cs typeface="+mn-cs"/>
            </a:rPr>
            <a:t>5. I agree to return</a:t>
          </a:r>
          <a:r>
            <a:rPr lang="en-US" sz="1000" b="0" baseline="0">
              <a:solidFill>
                <a:schemeClr val="dk1"/>
              </a:solidFill>
              <a:effectLst/>
              <a:latin typeface="+mn-lt"/>
              <a:ea typeface="+mn-ea"/>
              <a:cs typeface="+mn-cs"/>
            </a:rPr>
            <a:t> funds to CSB if a lease is not executed (client does not take possession of unit)</a:t>
          </a:r>
          <a:endParaRPr lang="en-US" sz="1000">
            <a:effectLst/>
          </a:endParaRPr>
        </a:p>
        <a:p>
          <a:pPr eaLnBrk="1" fontAlgn="auto" latinLnBrk="0" hangingPunct="1"/>
          <a:r>
            <a:rPr lang="en-US" sz="1000" b="0" baseline="0">
              <a:solidFill>
                <a:schemeClr val="dk1"/>
              </a:solidFill>
              <a:effectLst/>
              <a:latin typeface="+mn-lt"/>
              <a:ea typeface="+mn-ea"/>
              <a:cs typeface="+mn-cs"/>
            </a:rPr>
            <a:t>6. I agree to return funds I am not legally authorized to keep (i.e. security deposit, last month's rent) if lease is </a:t>
          </a:r>
          <a:endParaRPr lang="en-US" sz="1000">
            <a:effectLst/>
          </a:endParaRPr>
        </a:p>
        <a:p>
          <a:pPr eaLnBrk="1" fontAlgn="auto" latinLnBrk="0" hangingPunct="1"/>
          <a:r>
            <a:rPr lang="en-US" sz="1000" b="0" baseline="0">
              <a:solidFill>
                <a:schemeClr val="dk1"/>
              </a:solidFill>
              <a:effectLst/>
              <a:latin typeface="+mn-lt"/>
              <a:ea typeface="+mn-ea"/>
              <a:cs typeface="+mn-cs"/>
            </a:rPr>
            <a:t>    terminated by me within the first 30 days of execution</a:t>
          </a:r>
          <a:endParaRPr lang="en-US" sz="1000">
            <a:effectLst/>
          </a:endParaRPr>
        </a:p>
        <a:p>
          <a:pPr eaLnBrk="1" fontAlgn="auto" latinLnBrk="0" hangingPunct="1"/>
          <a:r>
            <a:rPr lang="en-US" sz="1000" b="0" baseline="0">
              <a:solidFill>
                <a:schemeClr val="dk1"/>
              </a:solidFill>
              <a:effectLst/>
              <a:latin typeface="+mn-lt"/>
              <a:ea typeface="+mn-ea"/>
              <a:cs typeface="+mn-cs"/>
            </a:rPr>
            <a:t>7. </a:t>
          </a:r>
          <a:r>
            <a:rPr lang="en-US" sz="1000">
              <a:solidFill>
                <a:schemeClr val="dk1"/>
              </a:solidFill>
              <a:effectLst/>
              <a:latin typeface="+mn-lt"/>
              <a:ea typeface="+mn-ea"/>
              <a:cs typeface="+mn-cs"/>
            </a:rPr>
            <a:t>Landlord will provide CSB partner agency providing client housing stabilization services with a copy of any notice given to </a:t>
          </a:r>
          <a:endParaRPr lang="en-US" sz="1000">
            <a:effectLst/>
          </a:endParaRPr>
        </a:p>
        <a:p>
          <a:pPr eaLnBrk="1" fontAlgn="auto" latinLnBrk="0" hangingPunct="1"/>
          <a:r>
            <a:rPr lang="en-US" sz="1000">
              <a:solidFill>
                <a:schemeClr val="dk1"/>
              </a:solidFill>
              <a:effectLst/>
              <a:latin typeface="+mn-lt"/>
              <a:ea typeface="+mn-ea"/>
              <a:cs typeface="+mn-cs"/>
            </a:rPr>
            <a:t>    the program participant  to vacate the housing unit, or any complaint used under state or local law to commence an </a:t>
          </a:r>
          <a:endParaRPr lang="en-US" sz="1000">
            <a:effectLst/>
          </a:endParaRPr>
        </a:p>
        <a:p>
          <a:pPr eaLnBrk="1" fontAlgn="auto" latinLnBrk="0" hangingPunct="1"/>
          <a:r>
            <a:rPr lang="en-US" sz="1000">
              <a:solidFill>
                <a:schemeClr val="dk1"/>
              </a:solidFill>
              <a:effectLst/>
              <a:latin typeface="+mn-lt"/>
              <a:ea typeface="+mn-ea"/>
              <a:cs typeface="+mn-cs"/>
            </a:rPr>
            <a:t>    eviction action against the program participant during the period in which CSB is providing monthly rental payments</a:t>
          </a:r>
          <a:endParaRPr lang="en-US" sz="1000">
            <a:effectLst/>
          </a:endParaRPr>
        </a:p>
        <a:p>
          <a:pPr eaLnBrk="1" fontAlgn="auto" latinLnBrk="0" hangingPunct="1"/>
          <a:r>
            <a:rPr lang="en-US" sz="1000">
              <a:solidFill>
                <a:schemeClr val="dk1"/>
              </a:solidFill>
              <a:effectLst/>
              <a:latin typeface="+mn-lt"/>
              <a:ea typeface="+mn-ea"/>
              <a:cs typeface="+mn-cs"/>
            </a:rPr>
            <a:t>8. Security deposit will be returned to tenant upon successful</a:t>
          </a:r>
          <a:r>
            <a:rPr lang="en-US" sz="1000" baseline="0">
              <a:solidFill>
                <a:schemeClr val="dk1"/>
              </a:solidFill>
              <a:effectLst/>
              <a:latin typeface="+mn-lt"/>
              <a:ea typeface="+mn-ea"/>
              <a:cs typeface="+mn-cs"/>
            </a:rPr>
            <a:t> completion of lease</a:t>
          </a:r>
          <a:endParaRPr lang="en-US" sz="1000">
            <a:effectLst/>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99060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22860</xdr:rowOff>
        </xdr:from>
        <xdr:to>
          <xdr:col>5</xdr:col>
          <xdr:colOff>274320</xdr:colOff>
          <xdr:row>16</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30480</xdr:rowOff>
        </xdr:from>
        <xdr:to>
          <xdr:col>5</xdr:col>
          <xdr:colOff>259080</xdr:colOff>
          <xdr:row>15</xdr:row>
          <xdr:rowOff>68580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chnical%20Assistance/Program%20Planning%20Department/DCA%20Files/DCA%20Applications%20FY19/DCA-Application-FY18-RR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row r="7">
          <cell r="H7">
            <v>94700</v>
          </cell>
          <cell r="I7">
            <v>100800</v>
          </cell>
          <cell r="J7">
            <v>107000</v>
          </cell>
          <cell r="K7">
            <v>113000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6.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vmlDrawing" Target="../drawings/vmlDrawing12.v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4.x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1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12.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sheetPr>
  <dimension ref="A1:K36"/>
  <sheetViews>
    <sheetView showGridLines="0" showRowColHeaders="0" tabSelected="1" showRuler="0" topLeftCell="A4" zoomScaleNormal="100" workbookViewId="0">
      <selection activeCell="L21" sqref="L21"/>
    </sheetView>
  </sheetViews>
  <sheetFormatPr defaultColWidth="9.33203125" defaultRowHeight="13.8" x14ac:dyDescent="0.25"/>
  <cols>
    <col min="1" max="1" width="8.44140625" style="45" customWidth="1"/>
    <col min="2" max="2" width="10.33203125" style="45" customWidth="1"/>
    <col min="3" max="5" width="9.33203125" style="45"/>
    <col min="6" max="6" width="6.6640625" style="45" customWidth="1"/>
    <col min="7" max="7" width="9.33203125" style="45"/>
    <col min="8" max="8" width="7.109375" style="45" customWidth="1"/>
    <col min="9" max="9" width="13.109375" style="45" customWidth="1"/>
    <col min="10" max="10" width="12.33203125" style="45" customWidth="1"/>
    <col min="11" max="16384" width="9.33203125" style="45"/>
  </cols>
  <sheetData>
    <row r="1" spans="1:11" ht="15" x14ac:dyDescent="0.25">
      <c r="A1" s="354"/>
      <c r="B1" s="354"/>
      <c r="C1" s="354"/>
      <c r="D1" s="354"/>
      <c r="E1" s="355"/>
      <c r="F1" s="355"/>
      <c r="G1" s="356"/>
      <c r="H1" s="357"/>
      <c r="I1" s="356"/>
      <c r="J1" s="357"/>
      <c r="K1" s="91"/>
    </row>
    <row r="2" spans="1:11" ht="43.5" customHeight="1" x14ac:dyDescent="0.25">
      <c r="A2" s="92"/>
      <c r="B2" s="358"/>
      <c r="C2" s="358"/>
      <c r="D2" s="358"/>
      <c r="E2" s="358"/>
      <c r="F2" s="358"/>
      <c r="G2" s="358"/>
      <c r="H2" s="358"/>
      <c r="I2" s="218" t="str">
        <f>IF('Check Request'!$B$6=0,"",'Check Request'!$B$6)</f>
        <v/>
      </c>
      <c r="J2" s="218" t="str">
        <f>IF('Check Request'!$D$6=0,"",'Check Request'!$D$6)</f>
        <v/>
      </c>
      <c r="K2" s="129" t="str">
        <f>IF('Check Request'!$H$6=0,"",'Check Request'!$H$6)</f>
        <v/>
      </c>
    </row>
    <row r="3" spans="1:11" s="94" customFormat="1" ht="25.5" customHeight="1" x14ac:dyDescent="0.35">
      <c r="A3" s="353" t="s">
        <v>281</v>
      </c>
      <c r="B3" s="353"/>
      <c r="C3" s="353"/>
      <c r="D3" s="353"/>
      <c r="E3" s="353"/>
      <c r="F3" s="353"/>
      <c r="G3" s="353"/>
      <c r="H3" s="353"/>
      <c r="I3" s="353"/>
      <c r="J3" s="353"/>
      <c r="K3" s="353"/>
    </row>
    <row r="4" spans="1:11" s="96" customFormat="1" ht="18" customHeight="1" x14ac:dyDescent="0.35">
      <c r="A4" s="95"/>
      <c r="B4" s="95"/>
      <c r="C4" s="95"/>
      <c r="D4" s="95"/>
      <c r="E4" s="95"/>
      <c r="F4" s="101" t="s">
        <v>119</v>
      </c>
      <c r="G4" s="95"/>
      <c r="H4" s="95"/>
      <c r="I4" s="95"/>
      <c r="J4" s="95"/>
      <c r="K4" s="95"/>
    </row>
    <row r="5" spans="1:11" s="102" customFormat="1" ht="41.25" customHeight="1" x14ac:dyDescent="0.3">
      <c r="A5" s="352"/>
      <c r="B5" s="352"/>
      <c r="C5" s="352"/>
      <c r="D5" s="352"/>
      <c r="E5" s="352"/>
      <c r="F5" s="352"/>
      <c r="G5" s="352"/>
      <c r="H5" s="352"/>
      <c r="I5" s="352"/>
      <c r="J5" s="352"/>
      <c r="K5" s="352"/>
    </row>
    <row r="6" spans="1:11" ht="17.25" customHeight="1" x14ac:dyDescent="0.25">
      <c r="A6" s="157" t="s">
        <v>106</v>
      </c>
      <c r="B6" s="42"/>
      <c r="C6" s="42"/>
      <c r="D6" s="42"/>
      <c r="E6" s="42"/>
      <c r="F6" s="42"/>
      <c r="G6" s="42"/>
      <c r="H6" s="42"/>
      <c r="I6" s="42"/>
      <c r="J6" s="42"/>
      <c r="K6" s="42"/>
    </row>
    <row r="7" spans="1:11" ht="17.25" customHeight="1" x14ac:dyDescent="0.25">
      <c r="A7" s="157" t="s">
        <v>120</v>
      </c>
      <c r="B7" s="42"/>
      <c r="C7" s="42"/>
      <c r="D7" s="42"/>
      <c r="E7" s="42"/>
      <c r="F7" s="42"/>
      <c r="G7" s="42"/>
      <c r="H7" s="42"/>
      <c r="I7" s="42"/>
      <c r="J7" s="42"/>
    </row>
    <row r="8" spans="1:11" ht="17.25" customHeight="1" x14ac:dyDescent="0.25">
      <c r="A8" s="157" t="s">
        <v>178</v>
      </c>
      <c r="B8" s="42"/>
      <c r="C8" s="42"/>
      <c r="D8" s="42"/>
      <c r="E8" s="42"/>
      <c r="F8" s="42"/>
      <c r="G8" s="42"/>
      <c r="H8" s="42"/>
      <c r="I8" s="42"/>
      <c r="J8" s="42"/>
    </row>
    <row r="9" spans="1:11" ht="17.25" customHeight="1" x14ac:dyDescent="0.25">
      <c r="A9" s="42"/>
      <c r="B9" s="88" t="s">
        <v>292</v>
      </c>
      <c r="C9" s="42"/>
      <c r="D9" s="42"/>
      <c r="E9" s="42"/>
      <c r="F9" s="42"/>
      <c r="G9" s="42"/>
      <c r="H9" s="42"/>
      <c r="I9" s="42"/>
      <c r="J9" s="42"/>
      <c r="K9" s="42"/>
    </row>
    <row r="10" spans="1:11" ht="17.25" customHeight="1" x14ac:dyDescent="0.25">
      <c r="A10" s="42"/>
      <c r="B10" s="157" t="s">
        <v>294</v>
      </c>
      <c r="C10" s="42"/>
      <c r="D10" s="42"/>
      <c r="E10" s="42"/>
      <c r="F10" s="42"/>
      <c r="G10" s="42"/>
      <c r="H10" s="42"/>
      <c r="I10" s="42"/>
      <c r="J10" s="42"/>
      <c r="K10" s="42"/>
    </row>
    <row r="11" spans="1:11" ht="17.25" customHeight="1" x14ac:dyDescent="0.25">
      <c r="A11" s="42"/>
      <c r="B11" s="157" t="s">
        <v>293</v>
      </c>
      <c r="C11" s="42"/>
      <c r="D11" s="42"/>
      <c r="E11" s="42"/>
      <c r="F11" s="42"/>
      <c r="G11" s="42"/>
      <c r="H11" s="42"/>
      <c r="I11" s="42"/>
      <c r="J11" s="42"/>
      <c r="K11" s="42"/>
    </row>
    <row r="12" spans="1:11" ht="17.25" customHeight="1" x14ac:dyDescent="0.25">
      <c r="A12" s="42"/>
      <c r="B12" s="157" t="s">
        <v>181</v>
      </c>
      <c r="C12" s="42"/>
      <c r="D12" s="42"/>
      <c r="E12" s="42"/>
      <c r="F12" s="42"/>
      <c r="G12" s="42"/>
      <c r="H12" s="42"/>
      <c r="I12" s="42"/>
      <c r="J12" s="42"/>
      <c r="K12" s="42"/>
    </row>
    <row r="13" spans="1:11" ht="17.25" customHeight="1" x14ac:dyDescent="0.25">
      <c r="A13" s="42"/>
      <c r="B13" s="157" t="s">
        <v>116</v>
      </c>
      <c r="C13" s="42"/>
      <c r="D13" s="42"/>
      <c r="E13" s="42"/>
      <c r="F13" s="42"/>
      <c r="G13" s="42"/>
      <c r="H13" s="42"/>
      <c r="I13" s="42"/>
      <c r="J13" s="42"/>
      <c r="K13" s="42"/>
    </row>
    <row r="14" spans="1:11" ht="17.25" customHeight="1" x14ac:dyDescent="0.25">
      <c r="A14" s="157" t="s">
        <v>110</v>
      </c>
      <c r="B14" s="42"/>
      <c r="C14" s="42"/>
      <c r="D14" s="42"/>
      <c r="E14" s="42"/>
      <c r="F14" s="42"/>
      <c r="G14" s="42"/>
      <c r="H14" s="42"/>
      <c r="I14" s="42"/>
      <c r="J14" s="42"/>
      <c r="K14" s="42"/>
    </row>
    <row r="15" spans="1:11" ht="17.25" customHeight="1" x14ac:dyDescent="0.25">
      <c r="A15" s="157" t="s">
        <v>107</v>
      </c>
      <c r="B15" s="42"/>
      <c r="C15" s="42"/>
      <c r="D15" s="42"/>
      <c r="E15" s="42"/>
      <c r="F15" s="42"/>
      <c r="G15" s="42"/>
      <c r="H15" s="42"/>
      <c r="I15" s="42"/>
      <c r="J15" s="42"/>
      <c r="K15" s="42"/>
    </row>
    <row r="16" spans="1:11" ht="17.25" customHeight="1" x14ac:dyDescent="0.25">
      <c r="A16" s="157" t="s">
        <v>237</v>
      </c>
      <c r="B16" s="42"/>
      <c r="C16" s="42"/>
      <c r="D16" s="42"/>
      <c r="E16" s="42"/>
      <c r="F16" s="42"/>
      <c r="G16" s="42"/>
      <c r="H16" s="42"/>
      <c r="I16" s="42"/>
      <c r="J16" s="42"/>
      <c r="K16" s="42"/>
    </row>
    <row r="17" spans="1:11" ht="17.25" customHeight="1" x14ac:dyDescent="0.25">
      <c r="A17" s="157" t="s">
        <v>109</v>
      </c>
      <c r="B17" s="42"/>
      <c r="C17" s="42"/>
      <c r="D17" s="42"/>
      <c r="E17" s="42"/>
      <c r="F17" s="42"/>
      <c r="G17" s="42"/>
      <c r="H17" s="42"/>
      <c r="I17" s="42"/>
      <c r="J17" s="42"/>
      <c r="K17" s="42"/>
    </row>
    <row r="18" spans="1:11" ht="17.25" customHeight="1" x14ac:dyDescent="0.25">
      <c r="A18" s="42"/>
      <c r="B18" s="157" t="s">
        <v>236</v>
      </c>
      <c r="C18" s="42"/>
      <c r="D18" s="42"/>
      <c r="E18" s="42"/>
      <c r="F18" s="42"/>
      <c r="G18" s="42"/>
      <c r="H18" s="42"/>
      <c r="I18" s="42"/>
      <c r="J18" s="42"/>
      <c r="K18" s="42"/>
    </row>
    <row r="19" spans="1:11" ht="17.25" customHeight="1" x14ac:dyDescent="0.25">
      <c r="A19" s="157" t="s">
        <v>238</v>
      </c>
      <c r="B19" s="157"/>
      <c r="C19" s="42"/>
      <c r="D19" s="42"/>
      <c r="E19" s="42"/>
      <c r="F19" s="42"/>
      <c r="G19" s="42"/>
      <c r="H19" s="42"/>
      <c r="I19" s="42"/>
      <c r="J19" s="42"/>
      <c r="K19" s="42"/>
    </row>
    <row r="20" spans="1:11" ht="15.75" customHeight="1" x14ac:dyDescent="0.25">
      <c r="A20" s="157" t="s">
        <v>309</v>
      </c>
      <c r="B20" s="157"/>
      <c r="C20" s="157"/>
      <c r="D20" s="157"/>
      <c r="E20" s="157"/>
      <c r="F20" s="157"/>
      <c r="G20" s="157"/>
      <c r="H20" s="157"/>
      <c r="I20" s="157"/>
      <c r="J20" s="157"/>
      <c r="K20" s="157"/>
    </row>
    <row r="21" spans="1:11" ht="15.75" customHeight="1" x14ac:dyDescent="0.25">
      <c r="A21" s="157"/>
      <c r="B21" s="157" t="s">
        <v>310</v>
      </c>
      <c r="C21" s="157"/>
      <c r="D21" s="157"/>
      <c r="E21" s="157"/>
      <c r="F21" s="157"/>
      <c r="G21" s="157"/>
      <c r="H21" s="157"/>
      <c r="I21" s="157"/>
      <c r="J21" s="157"/>
      <c r="K21" s="157"/>
    </row>
    <row r="22" spans="1:11" ht="17.25" customHeight="1" x14ac:dyDescent="0.25">
      <c r="A22" s="157" t="s">
        <v>108</v>
      </c>
      <c r="B22" s="157"/>
      <c r="C22" s="157"/>
      <c r="D22" s="157"/>
      <c r="E22" s="157"/>
      <c r="F22" s="157"/>
      <c r="G22" s="157"/>
      <c r="H22" s="157"/>
      <c r="I22" s="157"/>
      <c r="J22" s="157"/>
      <c r="K22" s="157"/>
    </row>
    <row r="23" spans="1:11" ht="17.25" customHeight="1" x14ac:dyDescent="0.25">
      <c r="A23" s="157" t="s">
        <v>239</v>
      </c>
      <c r="B23" s="157"/>
      <c r="C23" s="157"/>
      <c r="D23" s="157"/>
      <c r="E23" s="157"/>
      <c r="F23" s="157"/>
      <c r="G23" s="157"/>
      <c r="H23" s="157"/>
      <c r="I23" s="157"/>
      <c r="J23" s="157"/>
      <c r="K23" s="157"/>
    </row>
    <row r="24" spans="1:11" ht="17.25" customHeight="1" x14ac:dyDescent="0.25">
      <c r="A24" s="157" t="s">
        <v>117</v>
      </c>
      <c r="B24" s="157"/>
      <c r="C24" s="157"/>
      <c r="D24" s="157"/>
      <c r="E24" s="157"/>
      <c r="F24" s="157"/>
      <c r="G24" s="157"/>
      <c r="H24" s="157"/>
      <c r="I24" s="157"/>
      <c r="J24" s="157"/>
      <c r="K24" s="157"/>
    </row>
    <row r="25" spans="1:11" ht="17.25" customHeight="1" x14ac:dyDescent="0.25">
      <c r="A25" s="157" t="s">
        <v>204</v>
      </c>
      <c r="B25" s="157"/>
      <c r="C25" s="157"/>
      <c r="D25" s="29"/>
      <c r="E25" s="157"/>
      <c r="F25" s="157"/>
      <c r="G25" s="157"/>
      <c r="H25" s="157"/>
      <c r="I25" s="157"/>
      <c r="J25" s="157"/>
      <c r="K25" s="157"/>
    </row>
    <row r="26" spans="1:11" ht="17.25" customHeight="1" x14ac:dyDescent="0.25">
      <c r="A26" s="157" t="s">
        <v>111</v>
      </c>
      <c r="B26" s="157"/>
      <c r="C26" s="157"/>
      <c r="D26" s="157"/>
      <c r="E26" s="157"/>
      <c r="F26" s="157"/>
      <c r="G26" s="157"/>
      <c r="H26" s="157"/>
      <c r="I26" s="157"/>
      <c r="J26" s="157"/>
      <c r="K26" s="157"/>
    </row>
    <row r="27" spans="1:11" ht="15.75" customHeight="1" x14ac:dyDescent="0.25"/>
    <row r="28" spans="1:11" ht="7.5" customHeight="1" x14ac:dyDescent="0.25">
      <c r="A28" s="97"/>
      <c r="B28" s="97"/>
      <c r="C28" s="97"/>
      <c r="D28" s="97"/>
      <c r="E28" s="97"/>
      <c r="F28" s="97"/>
      <c r="G28" s="97"/>
      <c r="H28" s="97"/>
      <c r="I28" s="97"/>
      <c r="J28" s="97"/>
      <c r="K28" s="97"/>
    </row>
    <row r="29" spans="1:11" x14ac:dyDescent="0.25">
      <c r="A29" s="45" t="s">
        <v>118</v>
      </c>
    </row>
    <row r="30" spans="1:11" x14ac:dyDescent="0.25">
      <c r="B30" s="45" t="s">
        <v>112</v>
      </c>
    </row>
    <row r="31" spans="1:11" x14ac:dyDescent="0.25">
      <c r="B31" s="45" t="s">
        <v>161</v>
      </c>
    </row>
    <row r="33" spans="1:11" ht="15" customHeight="1" x14ac:dyDescent="0.25">
      <c r="A33" s="46" t="s">
        <v>182</v>
      </c>
      <c r="B33" s="98"/>
      <c r="C33" s="46"/>
      <c r="D33" s="46"/>
      <c r="E33" s="46"/>
      <c r="F33" s="46"/>
      <c r="G33" s="46"/>
      <c r="H33" s="46"/>
      <c r="I33" s="46"/>
      <c r="J33" s="46"/>
      <c r="K33" s="46"/>
    </row>
    <row r="34" spans="1:11" ht="0.75" customHeight="1" x14ac:dyDescent="0.25">
      <c r="A34" s="57"/>
      <c r="B34" s="152"/>
      <c r="C34" s="57"/>
      <c r="D34" s="57"/>
      <c r="E34" s="57"/>
      <c r="F34" s="57"/>
      <c r="G34" s="57"/>
      <c r="H34" s="57"/>
      <c r="I34" s="57"/>
      <c r="J34" s="57"/>
      <c r="K34" s="57"/>
    </row>
    <row r="35" spans="1:11" ht="62.25" customHeight="1" x14ac:dyDescent="0.25">
      <c r="A35" s="351" t="s">
        <v>191</v>
      </c>
      <c r="B35" s="351"/>
      <c r="C35" s="351"/>
      <c r="D35" s="351"/>
      <c r="E35" s="351"/>
      <c r="F35" s="351"/>
      <c r="G35" s="351"/>
      <c r="H35" s="351"/>
      <c r="I35" s="351"/>
      <c r="J35" s="351"/>
      <c r="K35" s="351"/>
    </row>
    <row r="36" spans="1:11" ht="36.75" customHeight="1" x14ac:dyDescent="0.25">
      <c r="A36" s="351" t="s">
        <v>192</v>
      </c>
      <c r="B36" s="351"/>
      <c r="C36" s="351"/>
      <c r="D36" s="351"/>
      <c r="E36" s="351"/>
      <c r="F36" s="351"/>
      <c r="G36" s="351"/>
      <c r="H36" s="351"/>
      <c r="I36" s="351"/>
      <c r="J36" s="351"/>
      <c r="K36" s="351"/>
    </row>
  </sheetData>
  <sheetProtection algorithmName="SHA-512" hashValue="EhXEIno5WqChKZfKWPr+hhj5WDpE1jxdyh6CyEljBvXnHc2vht6q1iwh2hKyqBu0Hvvd9eC9derWEHghmtSByQ==" saltValue="boARNhQHkUkNJ9xCp5lu+Q==" spinCount="100000" sheet="1" objects="1" scenarios="1" selectLockedCells="1"/>
  <mergeCells count="9">
    <mergeCell ref="A36:K36"/>
    <mergeCell ref="A35:K35"/>
    <mergeCell ref="A5:K5"/>
    <mergeCell ref="A3:K3"/>
    <mergeCell ref="A1:F1"/>
    <mergeCell ref="G1:H1"/>
    <mergeCell ref="I1:J1"/>
    <mergeCell ref="B2:C2"/>
    <mergeCell ref="D2:H2"/>
  </mergeCells>
  <conditionalFormatting sqref="G1:K1">
    <cfRule type="cellIs" dxfId="11" priority="1" operator="equal">
      <formula>0</formula>
    </cfRule>
  </conditionalFormatting>
  <printOptions horizontalCentered="1"/>
  <pageMargins left="0" right="0" top="0" bottom="0" header="0" footer="0"/>
  <pageSetup scale="90" orientation="portrait" r:id="rId1"/>
  <headerFooter>
    <oddHeader>&amp;L&amp;G&amp;R&amp;G</oddHeader>
    <oddFooter>&amp;LRevised on: 01/02/2020</oddFoot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K56"/>
  <sheetViews>
    <sheetView showGridLines="0" showRowColHeaders="0" showRuler="0" zoomScaleNormal="100" workbookViewId="0">
      <selection activeCell="A43" sqref="A43:C43"/>
    </sheetView>
  </sheetViews>
  <sheetFormatPr defaultColWidth="9.33203125" defaultRowHeight="13.8" x14ac:dyDescent="0.25"/>
  <cols>
    <col min="1" max="2" width="9.33203125" style="59"/>
    <col min="3" max="3" width="10.33203125" style="59" customWidth="1"/>
    <col min="4" max="4" width="17.109375" style="59" customWidth="1"/>
    <col min="5" max="5" width="8.6640625" style="59" customWidth="1"/>
    <col min="6" max="6" width="8.5546875" style="59" customWidth="1"/>
    <col min="7" max="7" width="8.33203125" style="59" customWidth="1"/>
    <col min="8" max="8" width="9.33203125" style="59"/>
    <col min="9" max="9" width="8" style="59" customWidth="1"/>
    <col min="10" max="10" width="7" style="59" customWidth="1"/>
    <col min="11" max="11" width="4.6640625" style="59" customWidth="1"/>
    <col min="12" max="16384" width="9.33203125" style="59"/>
  </cols>
  <sheetData>
    <row r="1" spans="1:11" ht="30" customHeight="1" x14ac:dyDescent="0.25"/>
    <row r="2" spans="1:11" x14ac:dyDescent="0.25">
      <c r="A2" s="617" t="s">
        <v>207</v>
      </c>
      <c r="B2" s="617"/>
      <c r="C2" s="617"/>
      <c r="D2" s="616"/>
      <c r="E2" s="201"/>
      <c r="F2" s="201"/>
      <c r="G2" s="201"/>
      <c r="H2" s="635"/>
      <c r="I2" s="635"/>
    </row>
    <row r="3" spans="1:11" ht="18" customHeight="1" x14ac:dyDescent="0.25">
      <c r="A3" s="206" t="s">
        <v>25</v>
      </c>
      <c r="B3" s="202"/>
      <c r="C3" s="202"/>
      <c r="D3" s="216" t="str">
        <f>IF('Check Request'!B6=0,"",'Check Request'!B6)</f>
        <v/>
      </c>
      <c r="E3" s="203"/>
      <c r="F3" s="216" t="str">
        <f>IF('Check Request'!D6=0,"",'Check Request'!D6)</f>
        <v/>
      </c>
      <c r="G3" s="204"/>
      <c r="H3" s="205" t="s">
        <v>121</v>
      </c>
      <c r="I3" s="204" t="str">
        <f>IF('Check Request'!H6=0,"",'Check Request'!H6)</f>
        <v/>
      </c>
    </row>
    <row r="4" spans="1:11" ht="15" customHeight="1" x14ac:dyDescent="0.25">
      <c r="A4" s="619" t="s">
        <v>80</v>
      </c>
      <c r="B4" s="619"/>
      <c r="C4" s="619"/>
      <c r="D4" s="620" t="str">
        <f>IF('Check Request'!B56=0,"",'Check Request'!B56)</f>
        <v/>
      </c>
      <c r="E4" s="621"/>
      <c r="F4" s="621"/>
      <c r="G4" s="621"/>
      <c r="H4" s="621"/>
      <c r="I4" s="621"/>
    </row>
    <row r="5" spans="1:11" ht="15" customHeight="1" x14ac:dyDescent="0.25">
      <c r="A5" s="619" t="s">
        <v>172</v>
      </c>
      <c r="B5" s="619"/>
      <c r="C5" s="206"/>
      <c r="D5" s="636" t="str">
        <f>IF('Check Request'!B57=0,"",'Check Request'!B57)</f>
        <v/>
      </c>
      <c r="E5" s="636"/>
      <c r="F5" s="636"/>
      <c r="G5" s="636"/>
      <c r="H5" s="636"/>
      <c r="I5" s="636"/>
    </row>
    <row r="6" spans="1:11" ht="15" customHeight="1" x14ac:dyDescent="0.25">
      <c r="A6" s="619" t="s">
        <v>173</v>
      </c>
      <c r="B6" s="619"/>
      <c r="C6" s="206"/>
      <c r="D6" s="634" t="str">
        <f>IF('Check Request'!B58=0,"",'Check Request'!B58)</f>
        <v/>
      </c>
      <c r="E6" s="634"/>
      <c r="F6" s="634"/>
      <c r="G6" s="634"/>
      <c r="H6" s="634"/>
      <c r="I6" s="634"/>
    </row>
    <row r="7" spans="1:11" ht="4.5" customHeight="1" x14ac:dyDescent="0.25">
      <c r="A7" s="213"/>
      <c r="B7" s="213"/>
      <c r="C7" s="206"/>
      <c r="D7" s="217"/>
      <c r="E7" s="217"/>
      <c r="F7" s="217"/>
      <c r="G7" s="217"/>
      <c r="H7" s="217"/>
      <c r="I7" s="217"/>
    </row>
    <row r="8" spans="1:11" ht="18" customHeight="1" x14ac:dyDescent="0.25">
      <c r="A8" s="617" t="s">
        <v>214</v>
      </c>
      <c r="B8" s="618"/>
      <c r="C8" s="618"/>
      <c r="D8" s="618"/>
      <c r="E8" s="616"/>
      <c r="F8" s="616"/>
      <c r="G8" s="616"/>
      <c r="H8" s="616"/>
      <c r="I8" s="616"/>
    </row>
    <row r="9" spans="1:11" ht="17.25" customHeight="1" x14ac:dyDescent="0.25">
      <c r="A9" s="625" t="s">
        <v>208</v>
      </c>
      <c r="B9" s="625"/>
      <c r="C9" s="632"/>
      <c r="D9" s="632"/>
      <c r="E9" s="633"/>
      <c r="F9" s="633"/>
      <c r="G9" s="633"/>
    </row>
    <row r="10" spans="1:11" ht="9" customHeight="1" x14ac:dyDescent="0.25">
      <c r="E10" s="159"/>
      <c r="F10" s="159"/>
      <c r="G10" s="159"/>
    </row>
    <row r="11" spans="1:11" ht="12.75" customHeight="1" x14ac:dyDescent="0.25">
      <c r="A11" s="619" t="s">
        <v>83</v>
      </c>
      <c r="B11" s="619"/>
      <c r="C11" s="619"/>
      <c r="D11" s="619"/>
      <c r="E11" s="633"/>
      <c r="F11" s="633"/>
      <c r="G11" s="633"/>
    </row>
    <row r="12" spans="1:11" ht="9" customHeight="1" x14ac:dyDescent="0.25">
      <c r="E12" s="159"/>
      <c r="F12" s="159"/>
      <c r="G12" s="159"/>
    </row>
    <row r="13" spans="1:11" ht="12.75" customHeight="1" x14ac:dyDescent="0.25">
      <c r="A13" s="619" t="s">
        <v>174</v>
      </c>
      <c r="B13" s="619"/>
      <c r="C13" s="619"/>
      <c r="D13" s="619"/>
      <c r="E13" s="633"/>
      <c r="F13" s="633"/>
      <c r="G13" s="633"/>
    </row>
    <row r="14" spans="1:11" ht="21" customHeight="1" x14ac:dyDescent="0.25">
      <c r="A14" s="625" t="s">
        <v>209</v>
      </c>
      <c r="B14" s="625"/>
      <c r="C14" s="625"/>
      <c r="D14" s="625"/>
      <c r="E14" s="628"/>
      <c r="F14" s="629"/>
      <c r="G14" s="207"/>
      <c r="H14" s="359"/>
      <c r="I14" s="359"/>
      <c r="J14" s="359"/>
      <c r="K14" s="359"/>
    </row>
    <row r="15" spans="1:11" ht="21" customHeight="1" x14ac:dyDescent="0.25">
      <c r="A15" s="625" t="s">
        <v>210</v>
      </c>
      <c r="B15" s="625"/>
      <c r="C15" s="625"/>
      <c r="D15" s="625"/>
      <c r="E15" s="630"/>
      <c r="F15" s="616"/>
      <c r="G15" s="616"/>
      <c r="H15" s="626"/>
      <c r="I15" s="626"/>
      <c r="J15" s="626"/>
      <c r="K15" s="626"/>
    </row>
    <row r="16" spans="1:11" ht="21" customHeight="1" x14ac:dyDescent="0.25">
      <c r="A16" s="627" t="s">
        <v>211</v>
      </c>
      <c r="B16" s="627"/>
      <c r="C16" s="627"/>
      <c r="D16" s="627"/>
      <c r="E16" s="631"/>
      <c r="F16" s="616"/>
      <c r="G16" s="616"/>
      <c r="H16" s="626"/>
      <c r="I16" s="626"/>
      <c r="J16" s="626"/>
      <c r="K16" s="626"/>
    </row>
    <row r="17" spans="1:11" ht="4.5" customHeight="1" x14ac:dyDescent="0.25">
      <c r="A17" s="209"/>
      <c r="B17" s="209"/>
      <c r="C17" s="209"/>
      <c r="D17" s="209"/>
      <c r="E17" s="208"/>
      <c r="F17" s="208"/>
      <c r="G17" s="208"/>
      <c r="H17" s="160"/>
      <c r="I17" s="160"/>
      <c r="J17" s="160"/>
      <c r="K17" s="160"/>
    </row>
    <row r="18" spans="1:11" ht="16.5" customHeight="1" x14ac:dyDescent="0.25">
      <c r="A18" s="619" t="s">
        <v>212</v>
      </c>
      <c r="B18" s="616"/>
      <c r="C18" s="213"/>
      <c r="D18" s="213"/>
      <c r="E18" s="221"/>
      <c r="F18" s="208" t="s">
        <v>213</v>
      </c>
      <c r="G18" s="208"/>
      <c r="H18" s="160"/>
      <c r="I18" s="160"/>
      <c r="J18" s="160"/>
      <c r="K18" s="160"/>
    </row>
    <row r="19" spans="1:11" ht="9" customHeight="1" x14ac:dyDescent="0.25">
      <c r="A19" s="213"/>
      <c r="B19" s="213"/>
      <c r="C19" s="213"/>
      <c r="D19" s="213"/>
      <c r="E19" s="208"/>
      <c r="F19" s="208"/>
      <c r="G19" s="208"/>
      <c r="H19" s="160"/>
      <c r="I19" s="160"/>
      <c r="J19" s="160"/>
      <c r="K19" s="160"/>
    </row>
    <row r="20" spans="1:11" x14ac:dyDescent="0.25">
      <c r="A20" s="619" t="s">
        <v>205</v>
      </c>
      <c r="B20" s="619"/>
      <c r="C20" s="619"/>
      <c r="E20" s="622"/>
      <c r="F20" s="622"/>
      <c r="G20" s="622"/>
      <c r="H20" s="160"/>
      <c r="I20" s="160"/>
      <c r="J20" s="160"/>
      <c r="K20" s="160"/>
    </row>
    <row r="21" spans="1:11" ht="9" customHeight="1" x14ac:dyDescent="0.25">
      <c r="A21" s="623"/>
      <c r="B21" s="623"/>
      <c r="C21" s="623"/>
      <c r="D21" s="624"/>
    </row>
    <row r="22" spans="1:11" x14ac:dyDescent="0.25">
      <c r="A22" s="209" t="s">
        <v>206</v>
      </c>
      <c r="B22" s="210"/>
      <c r="C22" s="210"/>
      <c r="D22" s="211"/>
      <c r="E22" s="622"/>
      <c r="F22" s="622"/>
      <c r="G22" s="622"/>
    </row>
    <row r="23" spans="1:11" ht="3.75" customHeight="1" x14ac:dyDescent="0.25"/>
    <row r="24" spans="1:11" ht="6" customHeight="1" x14ac:dyDescent="0.25"/>
    <row r="25" spans="1:11" x14ac:dyDescent="0.25">
      <c r="A25" s="617" t="s">
        <v>227</v>
      </c>
      <c r="B25" s="618"/>
      <c r="C25" s="618"/>
      <c r="D25" s="618"/>
      <c r="E25" s="616"/>
      <c r="F25" s="616"/>
      <c r="G25" s="616"/>
      <c r="H25" s="616"/>
      <c r="I25" s="616"/>
    </row>
    <row r="26" spans="1:11" ht="10.5" customHeight="1" x14ac:dyDescent="0.25">
      <c r="A26" s="209"/>
      <c r="B26" s="209"/>
      <c r="C26" s="209"/>
      <c r="D26" s="201"/>
      <c r="E26" s="201"/>
      <c r="F26" s="201"/>
      <c r="G26" s="201"/>
    </row>
    <row r="27" spans="1:11" ht="8.25" customHeight="1" x14ac:dyDescent="0.25"/>
    <row r="28" spans="1:11" x14ac:dyDescent="0.25">
      <c r="A28" s="619"/>
      <c r="B28" s="619"/>
      <c r="C28" s="619"/>
      <c r="D28" s="201"/>
      <c r="E28" s="201"/>
      <c r="F28" s="201"/>
      <c r="G28" s="201"/>
      <c r="H28" s="201"/>
      <c r="I28" s="201"/>
    </row>
    <row r="29" spans="1:11" ht="4.5" customHeight="1" x14ac:dyDescent="0.25">
      <c r="D29" s="201"/>
      <c r="E29" s="201"/>
      <c r="F29" s="201"/>
      <c r="G29" s="201"/>
      <c r="H29" s="201"/>
      <c r="I29" s="201"/>
    </row>
    <row r="30" spans="1:11" x14ac:dyDescent="0.25">
      <c r="A30" s="619"/>
      <c r="B30" s="619"/>
      <c r="C30" s="619"/>
      <c r="D30" s="201"/>
      <c r="E30" s="201"/>
      <c r="F30" s="201"/>
      <c r="G30" s="201"/>
      <c r="H30" s="201"/>
      <c r="I30" s="201"/>
    </row>
    <row r="31" spans="1:11" ht="4.5" customHeight="1" x14ac:dyDescent="0.25">
      <c r="D31" s="201"/>
      <c r="E31" s="201"/>
      <c r="F31" s="201"/>
      <c r="G31" s="201"/>
      <c r="H31" s="201"/>
      <c r="I31" s="201"/>
    </row>
    <row r="32" spans="1:11" x14ac:dyDescent="0.25">
      <c r="A32" s="619"/>
      <c r="B32" s="619"/>
      <c r="C32" s="619"/>
      <c r="D32" s="201"/>
      <c r="E32" s="201"/>
      <c r="F32" s="201"/>
      <c r="G32" s="201"/>
      <c r="H32" s="201"/>
      <c r="I32" s="201"/>
    </row>
    <row r="33" spans="1:11" ht="4.5" customHeight="1" x14ac:dyDescent="0.25">
      <c r="D33" s="201"/>
      <c r="E33" s="201"/>
      <c r="F33" s="201"/>
      <c r="G33" s="201"/>
      <c r="H33" s="201"/>
      <c r="I33" s="201"/>
    </row>
    <row r="34" spans="1:11" x14ac:dyDescent="0.25">
      <c r="A34" s="619"/>
      <c r="B34" s="619"/>
      <c r="C34" s="619"/>
      <c r="D34" s="58"/>
      <c r="E34" s="201"/>
      <c r="F34" s="201"/>
      <c r="G34" s="201"/>
      <c r="H34" s="201"/>
      <c r="I34" s="201"/>
    </row>
    <row r="35" spans="1:11" x14ac:dyDescent="0.25">
      <c r="D35" s="201"/>
      <c r="E35" s="201"/>
      <c r="F35" s="201"/>
      <c r="G35" s="201"/>
      <c r="H35" s="201"/>
      <c r="I35" s="201"/>
    </row>
    <row r="38" spans="1:11" ht="10.5" customHeight="1" x14ac:dyDescent="0.25"/>
    <row r="39" spans="1:11" ht="10.5" customHeight="1" x14ac:dyDescent="0.25"/>
    <row r="40" spans="1:11" ht="24.75" customHeight="1" x14ac:dyDescent="0.25"/>
    <row r="41" spans="1:11" ht="59.25" customHeight="1" x14ac:dyDescent="0.25"/>
    <row r="42" spans="1:11" ht="24" customHeight="1" x14ac:dyDescent="0.25">
      <c r="A42" s="619" t="s">
        <v>82</v>
      </c>
      <c r="B42" s="619"/>
      <c r="C42" s="619"/>
      <c r="D42" s="638"/>
      <c r="E42" s="391"/>
      <c r="F42" s="391"/>
      <c r="G42" s="391"/>
      <c r="H42" s="391"/>
      <c r="I42" s="391"/>
      <c r="J42" s="215"/>
      <c r="K42" s="215"/>
    </row>
    <row r="43" spans="1:11" ht="18.75" customHeight="1" x14ac:dyDescent="0.25">
      <c r="A43" s="619" t="s">
        <v>85</v>
      </c>
      <c r="B43" s="619"/>
      <c r="C43" s="619"/>
      <c r="D43" s="637"/>
      <c r="E43" s="393"/>
      <c r="F43" s="393"/>
      <c r="G43" s="393"/>
      <c r="H43" s="393"/>
      <c r="I43" s="393"/>
      <c r="J43" s="215"/>
      <c r="K43" s="215"/>
    </row>
    <row r="44" spans="1:11" ht="18.75" customHeight="1" x14ac:dyDescent="0.25">
      <c r="A44" s="619" t="s">
        <v>86</v>
      </c>
      <c r="B44" s="619"/>
      <c r="C44" s="619"/>
      <c r="D44" s="637"/>
      <c r="E44" s="393"/>
      <c r="F44" s="393"/>
      <c r="G44" s="393"/>
    </row>
    <row r="45" spans="1:11" ht="19.5" customHeight="1" x14ac:dyDescent="0.25">
      <c r="A45" s="214" t="s">
        <v>88</v>
      </c>
      <c r="B45" s="214"/>
      <c r="C45" s="214"/>
      <c r="D45" s="637"/>
      <c r="E45" s="393"/>
      <c r="F45" s="393"/>
      <c r="G45" s="393"/>
    </row>
    <row r="46" spans="1:11" ht="22.5" customHeight="1" x14ac:dyDescent="0.25">
      <c r="A46" s="619" t="s">
        <v>84</v>
      </c>
      <c r="B46" s="619"/>
      <c r="C46" s="619"/>
      <c r="D46" s="200"/>
      <c r="E46" s="200"/>
      <c r="F46" s="200"/>
      <c r="G46" s="212" t="s">
        <v>81</v>
      </c>
      <c r="H46" s="200"/>
      <c r="I46" s="200"/>
    </row>
    <row r="47" spans="1:11" ht="12" customHeight="1" x14ac:dyDescent="0.25">
      <c r="D47" s="199"/>
      <c r="E47" s="199"/>
      <c r="F47" s="199"/>
      <c r="G47" s="199"/>
      <c r="H47" s="199"/>
      <c r="I47" s="199"/>
    </row>
    <row r="48" spans="1:11" s="45" customFormat="1" x14ac:dyDescent="0.25">
      <c r="A48" s="615" t="s">
        <v>219</v>
      </c>
      <c r="B48" s="615"/>
      <c r="C48" s="615"/>
      <c r="D48" s="615"/>
      <c r="E48" s="616"/>
      <c r="F48" s="616"/>
      <c r="G48" s="616"/>
      <c r="H48" s="616"/>
      <c r="I48" s="616"/>
    </row>
    <row r="49" spans="1:9" s="45" customFormat="1" ht="8.25" customHeight="1" x14ac:dyDescent="0.25"/>
    <row r="50" spans="1:9" s="45" customFormat="1" x14ac:dyDescent="0.25">
      <c r="A50" s="607" t="s">
        <v>215</v>
      </c>
      <c r="B50" s="607"/>
      <c r="C50" s="607"/>
      <c r="D50" s="608" t="str">
        <f>IF('Check Request'!B60=0,"",'Check Request'!B60)</f>
        <v/>
      </c>
      <c r="E50" s="609"/>
      <c r="F50" s="609"/>
      <c r="G50" s="609"/>
      <c r="H50" s="609"/>
      <c r="I50" s="609"/>
    </row>
    <row r="51" spans="1:9" s="45" customFormat="1" ht="4.5" customHeight="1" x14ac:dyDescent="0.25"/>
    <row r="52" spans="1:9" s="45" customFormat="1" x14ac:dyDescent="0.25">
      <c r="A52" s="607" t="s">
        <v>216</v>
      </c>
      <c r="B52" s="607"/>
      <c r="C52" s="607"/>
      <c r="D52" s="610"/>
      <c r="E52" s="391"/>
      <c r="F52" s="391"/>
      <c r="G52" s="391"/>
      <c r="H52" s="391"/>
      <c r="I52" s="391"/>
    </row>
    <row r="53" spans="1:9" s="45" customFormat="1" ht="4.5" customHeight="1" x14ac:dyDescent="0.25"/>
    <row r="54" spans="1:9" s="45" customFormat="1" x14ac:dyDescent="0.25">
      <c r="A54" s="607" t="s">
        <v>217</v>
      </c>
      <c r="B54" s="607"/>
      <c r="C54" s="607"/>
      <c r="D54" s="611" t="str">
        <f>IF('Check Request'!B61=0,"",'Check Request'!B61)</f>
        <v/>
      </c>
      <c r="E54" s="612"/>
      <c r="F54" s="612"/>
      <c r="G54" s="612"/>
      <c r="H54" s="612"/>
      <c r="I54" s="612"/>
    </row>
    <row r="55" spans="1:9" s="45" customFormat="1" ht="4.5" customHeight="1" x14ac:dyDescent="0.25"/>
    <row r="56" spans="1:9" s="45" customFormat="1" x14ac:dyDescent="0.25">
      <c r="A56" s="607" t="s">
        <v>218</v>
      </c>
      <c r="B56" s="607"/>
      <c r="C56" s="607"/>
      <c r="D56" s="613"/>
      <c r="E56" s="614"/>
      <c r="F56" s="614"/>
      <c r="G56" s="614"/>
      <c r="H56" s="614"/>
      <c r="I56" s="614"/>
    </row>
  </sheetData>
  <sheetProtection algorithmName="SHA-512" hashValue="bDvm8HGXh6+LsoA42WF4UXOQ60gyNBMY9ukTVxE9Z4Jc36bFbSZN7a69f0AqK1k8X4Ot3r/eLpZREF948QAYjA==" saltValue="XXmVVn7oQIySiLBCarFKrA==" spinCount="100000" sheet="1" objects="1" scenarios="1" selectLockedCells="1"/>
  <mergeCells count="51">
    <mergeCell ref="D45:G45"/>
    <mergeCell ref="A42:C42"/>
    <mergeCell ref="D42:I42"/>
    <mergeCell ref="A43:C43"/>
    <mergeCell ref="D43:I43"/>
    <mergeCell ref="A44:C44"/>
    <mergeCell ref="D44:G44"/>
    <mergeCell ref="A6:B6"/>
    <mergeCell ref="D6:I6"/>
    <mergeCell ref="H2:I2"/>
    <mergeCell ref="A4:C4"/>
    <mergeCell ref="A5:B5"/>
    <mergeCell ref="D5:I5"/>
    <mergeCell ref="A9:D9"/>
    <mergeCell ref="E9:G9"/>
    <mergeCell ref="A11:D11"/>
    <mergeCell ref="E11:G11"/>
    <mergeCell ref="A13:D13"/>
    <mergeCell ref="E13:G13"/>
    <mergeCell ref="A15:D15"/>
    <mergeCell ref="H15:K15"/>
    <mergeCell ref="A16:D16"/>
    <mergeCell ref="H16:K16"/>
    <mergeCell ref="A14:D14"/>
    <mergeCell ref="E14:F14"/>
    <mergeCell ref="E15:G15"/>
    <mergeCell ref="E16:G16"/>
    <mergeCell ref="A48:I48"/>
    <mergeCell ref="A8:I8"/>
    <mergeCell ref="A2:D2"/>
    <mergeCell ref="A18:B18"/>
    <mergeCell ref="D4:I4"/>
    <mergeCell ref="A46:C46"/>
    <mergeCell ref="A30:C30"/>
    <mergeCell ref="A32:C32"/>
    <mergeCell ref="A34:C34"/>
    <mergeCell ref="A28:C28"/>
    <mergeCell ref="A20:C20"/>
    <mergeCell ref="E20:G20"/>
    <mergeCell ref="A21:D21"/>
    <mergeCell ref="E22:G22"/>
    <mergeCell ref="A25:I25"/>
    <mergeCell ref="H14:K14"/>
    <mergeCell ref="A50:C50"/>
    <mergeCell ref="A52:C52"/>
    <mergeCell ref="A54:C54"/>
    <mergeCell ref="A56:C56"/>
    <mergeCell ref="D50:I50"/>
    <mergeCell ref="D52:I52"/>
    <mergeCell ref="D54:I54"/>
    <mergeCell ref="D56:I56"/>
  </mergeCells>
  <conditionalFormatting sqref="H2:I2 H3">
    <cfRule type="cellIs" dxfId="3" priority="1" operator="equal">
      <formula>0</formula>
    </cfRule>
  </conditionalFormatting>
  <printOptions horizontalCentered="1"/>
  <pageMargins left="0" right="0" top="0.5" bottom="0" header="0.25" footer="0"/>
  <pageSetup scale="96" orientation="portrait" horizontalDpi="4294967294" verticalDpi="4294967294" r:id="rId1"/>
  <headerFooter>
    <oddHeader>&amp;L&amp;G&amp;C&amp;"HelveticaNeueLT Pro 45 Lt,Regular"&amp;11Verification of Housing&amp;R&amp;G</oddHeader>
    <oddFooter>&amp;LRevised on: 01/02/2020</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4</xdr:col>
                    <xdr:colOff>0</xdr:colOff>
                    <xdr:row>13</xdr:row>
                    <xdr:rowOff>38100</xdr:rowOff>
                  </from>
                  <to>
                    <xdr:col>5</xdr:col>
                    <xdr:colOff>304800</xdr:colOff>
                    <xdr:row>14</xdr:row>
                    <xdr:rowOff>99060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15</xdr:row>
                    <xdr:rowOff>22860</xdr:rowOff>
                  </from>
                  <to>
                    <xdr:col>5</xdr:col>
                    <xdr:colOff>274320</xdr:colOff>
                    <xdr:row>16</xdr:row>
                    <xdr:rowOff>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4</xdr:col>
                    <xdr:colOff>0</xdr:colOff>
                    <xdr:row>14</xdr:row>
                    <xdr:rowOff>30480</xdr:rowOff>
                  </from>
                  <to>
                    <xdr:col>5</xdr:col>
                    <xdr:colOff>259080</xdr:colOff>
                    <xdr:row>15</xdr:row>
                    <xdr:rowOff>68580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M81"/>
  <sheetViews>
    <sheetView showGridLines="0" showRowColHeaders="0" topLeftCell="A3" zoomScaleNormal="100" workbookViewId="0">
      <selection activeCell="W52" sqref="W52:W53"/>
    </sheetView>
  </sheetViews>
  <sheetFormatPr defaultColWidth="9.33203125" defaultRowHeight="13.8" x14ac:dyDescent="0.25"/>
  <cols>
    <col min="1" max="1" width="12.109375" style="59" customWidth="1"/>
    <col min="2" max="8" width="9.33203125" style="59"/>
    <col min="9" max="9" width="16.33203125" style="59" customWidth="1"/>
    <col min="10" max="10" width="4.109375" style="59" customWidth="1"/>
    <col min="11" max="11" width="1.6640625" style="59" customWidth="1"/>
    <col min="12" max="12" width="4.109375" style="59" bestFit="1" customWidth="1"/>
    <col min="13" max="13" width="3.88671875" style="59" bestFit="1" customWidth="1"/>
    <col min="14" max="16384" width="9.33203125" style="59"/>
  </cols>
  <sheetData>
    <row r="1" spans="1:13" ht="18" customHeight="1" x14ac:dyDescent="0.25">
      <c r="B1" s="239" t="s">
        <v>25</v>
      </c>
      <c r="C1" s="248" t="str">
        <f>IF('Check Request'!$B$6=0,"",'Check Request'!$B$6)</f>
        <v/>
      </c>
      <c r="D1" s="247" t="str">
        <f>IF('Check Request'!$D$6=0,"",('Check Request'!$D$6))</f>
        <v/>
      </c>
      <c r="E1" s="640"/>
      <c r="F1" s="641"/>
      <c r="G1" s="240"/>
    </row>
    <row r="2" spans="1:13" ht="20.25" customHeight="1" x14ac:dyDescent="0.25">
      <c r="B2" s="239" t="s">
        <v>242</v>
      </c>
      <c r="C2" s="642" t="str">
        <f>IF('Check Request'!$H$6=0,"",'Check Request'!$H$6)</f>
        <v/>
      </c>
      <c r="D2" s="643"/>
      <c r="E2" s="643"/>
      <c r="F2" s="643"/>
      <c r="G2" s="643"/>
    </row>
    <row r="3" spans="1:13" ht="20.25" customHeight="1" x14ac:dyDescent="0.25">
      <c r="B3" s="239" t="s">
        <v>48</v>
      </c>
      <c r="C3" s="644" t="str">
        <f>IF('Check Request'!$B$56=0,"",'Check Request'!$B$56)</f>
        <v/>
      </c>
      <c r="D3" s="644"/>
      <c r="E3" s="644"/>
      <c r="F3" s="644"/>
      <c r="G3" s="644"/>
    </row>
    <row r="4" spans="1:13" ht="10.5" customHeight="1" x14ac:dyDescent="0.25">
      <c r="J4" s="241" t="s">
        <v>243</v>
      </c>
      <c r="K4" s="241"/>
      <c r="L4" s="241" t="s">
        <v>244</v>
      </c>
    </row>
    <row r="5" spans="1:13" ht="15.75" customHeight="1" x14ac:dyDescent="0.25">
      <c r="A5" s="242">
        <v>1</v>
      </c>
      <c r="B5" s="59" t="s">
        <v>245</v>
      </c>
      <c r="C5" s="228"/>
      <c r="D5" s="228"/>
      <c r="E5" s="228"/>
      <c r="F5" s="228"/>
      <c r="G5" s="228"/>
      <c r="J5" s="243"/>
      <c r="K5" s="159"/>
      <c r="L5" s="243"/>
      <c r="M5" s="242">
        <v>1</v>
      </c>
    </row>
    <row r="6" spans="1:13" ht="5.25" customHeight="1" x14ac:dyDescent="0.25">
      <c r="A6" s="244"/>
      <c r="J6" s="159"/>
      <c r="K6" s="159"/>
      <c r="L6" s="159"/>
      <c r="M6" s="244"/>
    </row>
    <row r="7" spans="1:13" ht="18" customHeight="1" x14ac:dyDescent="0.25">
      <c r="A7" s="242">
        <v>2</v>
      </c>
      <c r="B7" s="59" t="s">
        <v>246</v>
      </c>
      <c r="J7" s="243"/>
      <c r="K7" s="159"/>
      <c r="L7" s="243"/>
      <c r="M7" s="244">
        <v>2</v>
      </c>
    </row>
    <row r="8" spans="1:13" ht="5.25" customHeight="1" x14ac:dyDescent="0.25">
      <c r="A8" s="244"/>
      <c r="J8" s="159"/>
      <c r="K8" s="159"/>
      <c r="L8" s="159"/>
      <c r="M8" s="244"/>
    </row>
    <row r="9" spans="1:13" ht="18" customHeight="1" x14ac:dyDescent="0.25">
      <c r="A9" s="242">
        <v>3</v>
      </c>
      <c r="B9" s="59" t="s">
        <v>247</v>
      </c>
      <c r="J9" s="243"/>
      <c r="K9" s="159"/>
      <c r="L9" s="243"/>
      <c r="M9" s="244">
        <v>3</v>
      </c>
    </row>
    <row r="10" spans="1:13" ht="5.25" customHeight="1" x14ac:dyDescent="0.25">
      <c r="A10" s="244"/>
      <c r="J10" s="159"/>
      <c r="K10" s="159"/>
      <c r="L10" s="159"/>
      <c r="M10" s="244"/>
    </row>
    <row r="11" spans="1:13" ht="18" customHeight="1" x14ac:dyDescent="0.25">
      <c r="A11" s="242">
        <v>4</v>
      </c>
      <c r="B11" s="59" t="s">
        <v>248</v>
      </c>
      <c r="J11" s="243"/>
      <c r="K11" s="159"/>
      <c r="L11" s="243"/>
      <c r="M11" s="244">
        <v>4</v>
      </c>
    </row>
    <row r="12" spans="1:13" ht="5.25" customHeight="1" x14ac:dyDescent="0.25">
      <c r="A12" s="244"/>
      <c r="J12" s="159"/>
      <c r="K12" s="159"/>
      <c r="L12" s="159"/>
      <c r="M12" s="244"/>
    </row>
    <row r="13" spans="1:13" ht="18" customHeight="1" x14ac:dyDescent="0.25">
      <c r="A13" s="242">
        <v>5</v>
      </c>
      <c r="B13" s="59" t="s">
        <v>249</v>
      </c>
      <c r="J13" s="243"/>
      <c r="K13" s="159"/>
      <c r="L13" s="243"/>
      <c r="M13" s="242">
        <v>5</v>
      </c>
    </row>
    <row r="14" spans="1:13" ht="5.25" customHeight="1" x14ac:dyDescent="0.25">
      <c r="A14" s="244"/>
      <c r="J14" s="159"/>
      <c r="K14" s="159"/>
      <c r="L14" s="159"/>
      <c r="M14" s="244"/>
    </row>
    <row r="15" spans="1:13" ht="18" customHeight="1" x14ac:dyDescent="0.25">
      <c r="A15" s="242">
        <v>6</v>
      </c>
      <c r="B15" s="59" t="s">
        <v>250</v>
      </c>
      <c r="J15" s="243"/>
      <c r="K15" s="159"/>
      <c r="L15" s="243"/>
      <c r="M15" s="242">
        <v>6</v>
      </c>
    </row>
    <row r="16" spans="1:13" ht="5.25" customHeight="1" x14ac:dyDescent="0.25">
      <c r="A16" s="244"/>
      <c r="J16" s="159"/>
      <c r="K16" s="159"/>
      <c r="L16" s="159"/>
      <c r="M16" s="244"/>
    </row>
    <row r="17" spans="1:13" ht="18" customHeight="1" x14ac:dyDescent="0.25">
      <c r="A17" s="242">
        <v>7</v>
      </c>
      <c r="B17" s="59" t="s">
        <v>251</v>
      </c>
      <c r="J17" s="243"/>
      <c r="K17" s="159"/>
      <c r="L17" s="243"/>
      <c r="M17" s="242">
        <v>7</v>
      </c>
    </row>
    <row r="18" spans="1:13" ht="18" customHeight="1" x14ac:dyDescent="0.25">
      <c r="A18" s="244"/>
      <c r="B18" s="59" t="s">
        <v>252</v>
      </c>
      <c r="C18" s="228"/>
      <c r="D18" s="228"/>
      <c r="E18" s="228"/>
      <c r="F18" s="228"/>
      <c r="G18" s="228"/>
      <c r="J18" s="160"/>
      <c r="K18" s="160"/>
      <c r="L18" s="160"/>
      <c r="M18" s="244"/>
    </row>
    <row r="19" spans="1:13" ht="5.25" customHeight="1" x14ac:dyDescent="0.25">
      <c r="A19" s="244"/>
      <c r="J19" s="159"/>
      <c r="K19" s="159"/>
      <c r="L19" s="159"/>
      <c r="M19" s="244"/>
    </row>
    <row r="20" spans="1:13" ht="18" customHeight="1" x14ac:dyDescent="0.25">
      <c r="A20" s="242">
        <v>8</v>
      </c>
      <c r="B20" s="59" t="s">
        <v>253</v>
      </c>
      <c r="J20" s="243"/>
      <c r="K20" s="159"/>
      <c r="L20" s="243"/>
      <c r="M20" s="242">
        <v>8</v>
      </c>
    </row>
    <row r="21" spans="1:13" ht="5.25" customHeight="1" x14ac:dyDescent="0.25">
      <c r="A21" s="244"/>
      <c r="J21" s="159"/>
      <c r="K21" s="159"/>
      <c r="L21" s="159"/>
      <c r="M21" s="244"/>
    </row>
    <row r="22" spans="1:13" ht="18" customHeight="1" x14ac:dyDescent="0.25">
      <c r="A22" s="242">
        <v>9</v>
      </c>
      <c r="B22" s="59" t="s">
        <v>254</v>
      </c>
      <c r="J22" s="243"/>
      <c r="K22" s="159"/>
      <c r="L22" s="243"/>
      <c r="M22" s="242">
        <v>9</v>
      </c>
    </row>
    <row r="23" spans="1:13" ht="5.25" customHeight="1" x14ac:dyDescent="0.25">
      <c r="A23" s="244"/>
      <c r="J23" s="159"/>
      <c r="K23" s="159"/>
      <c r="L23" s="159"/>
      <c r="M23" s="244"/>
    </row>
    <row r="24" spans="1:13" ht="18" customHeight="1" x14ac:dyDescent="0.25">
      <c r="A24" s="242">
        <v>10</v>
      </c>
      <c r="B24" s="59" t="s">
        <v>255</v>
      </c>
      <c r="J24" s="243"/>
      <c r="K24" s="159"/>
      <c r="L24" s="243"/>
      <c r="M24" s="242">
        <v>10</v>
      </c>
    </row>
    <row r="25" spans="1:13" ht="5.25" customHeight="1" x14ac:dyDescent="0.25">
      <c r="A25" s="244"/>
      <c r="J25" s="159"/>
      <c r="K25" s="159"/>
      <c r="L25" s="159"/>
      <c r="M25" s="244"/>
    </row>
    <row r="26" spans="1:13" ht="18" customHeight="1" x14ac:dyDescent="0.25">
      <c r="A26" s="242">
        <v>11</v>
      </c>
      <c r="B26" s="59" t="s">
        <v>256</v>
      </c>
      <c r="C26" s="228"/>
      <c r="D26" s="228"/>
      <c r="E26" s="228"/>
      <c r="F26" s="228"/>
      <c r="G26" s="228"/>
      <c r="J26" s="243"/>
      <c r="K26" s="159"/>
      <c r="L26" s="243"/>
      <c r="M26" s="242">
        <v>11</v>
      </c>
    </row>
    <row r="27" spans="1:13" ht="5.25" customHeight="1" x14ac:dyDescent="0.25">
      <c r="A27" s="244"/>
      <c r="J27" s="159"/>
      <c r="K27" s="159"/>
      <c r="L27" s="159"/>
      <c r="M27" s="244"/>
    </row>
    <row r="28" spans="1:13" ht="18" customHeight="1" x14ac:dyDescent="0.25">
      <c r="A28" s="242">
        <v>12</v>
      </c>
      <c r="B28" s="59" t="s">
        <v>257</v>
      </c>
      <c r="C28" s="228"/>
      <c r="D28" s="228"/>
      <c r="E28" s="228"/>
      <c r="F28" s="228"/>
      <c r="G28" s="228"/>
      <c r="J28" s="243"/>
      <c r="K28" s="159"/>
      <c r="L28" s="243"/>
      <c r="M28" s="242">
        <v>12</v>
      </c>
    </row>
    <row r="29" spans="1:13" ht="18" customHeight="1" x14ac:dyDescent="0.25">
      <c r="A29" s="244"/>
      <c r="B29" s="59" t="s">
        <v>258</v>
      </c>
      <c r="C29" s="228"/>
      <c r="D29" s="228"/>
      <c r="E29" s="228"/>
      <c r="F29" s="228"/>
      <c r="G29" s="228"/>
      <c r="J29" s="243"/>
      <c r="K29" s="159"/>
      <c r="L29" s="243"/>
      <c r="M29" s="244"/>
    </row>
    <row r="30" spans="1:13" ht="5.25" customHeight="1" x14ac:dyDescent="0.25">
      <c r="A30" s="244"/>
      <c r="J30" s="159"/>
      <c r="K30" s="159"/>
      <c r="L30" s="159"/>
      <c r="M30" s="244"/>
    </row>
    <row r="31" spans="1:13" ht="18" customHeight="1" x14ac:dyDescent="0.25">
      <c r="A31" s="242">
        <v>13</v>
      </c>
      <c r="B31" s="59" t="s">
        <v>259</v>
      </c>
      <c r="J31" s="243"/>
      <c r="K31" s="159"/>
      <c r="L31" s="243"/>
      <c r="M31" s="242">
        <v>13</v>
      </c>
    </row>
    <row r="32" spans="1:13" ht="5.25" customHeight="1" x14ac:dyDescent="0.25">
      <c r="A32" s="244"/>
      <c r="J32" s="159"/>
      <c r="K32" s="159"/>
      <c r="L32" s="159"/>
      <c r="M32" s="244"/>
    </row>
    <row r="33" spans="1:13" ht="18" customHeight="1" x14ac:dyDescent="0.25">
      <c r="A33" s="242">
        <v>14</v>
      </c>
      <c r="B33" s="59" t="s">
        <v>260</v>
      </c>
      <c r="J33" s="243"/>
      <c r="K33" s="159"/>
      <c r="L33" s="243"/>
      <c r="M33" s="242">
        <v>14</v>
      </c>
    </row>
    <row r="34" spans="1:13" ht="5.25" customHeight="1" x14ac:dyDescent="0.25">
      <c r="A34" s="244"/>
      <c r="J34" s="159"/>
      <c r="K34" s="159"/>
      <c r="L34" s="159"/>
      <c r="M34" s="244"/>
    </row>
    <row r="35" spans="1:13" ht="18" customHeight="1" x14ac:dyDescent="0.25">
      <c r="A35" s="242">
        <v>15</v>
      </c>
      <c r="B35" s="59" t="s">
        <v>261</v>
      </c>
      <c r="J35" s="243"/>
      <c r="K35" s="159"/>
      <c r="L35" s="243"/>
      <c r="M35" s="242">
        <v>15</v>
      </c>
    </row>
    <row r="36" spans="1:13" ht="5.25" customHeight="1" x14ac:dyDescent="0.25">
      <c r="A36" s="244"/>
      <c r="J36" s="159"/>
      <c r="K36" s="159"/>
      <c r="L36" s="159"/>
      <c r="M36" s="244"/>
    </row>
    <row r="37" spans="1:13" ht="18" customHeight="1" x14ac:dyDescent="0.25">
      <c r="A37" s="242">
        <v>16</v>
      </c>
      <c r="B37" s="59" t="s">
        <v>262</v>
      </c>
      <c r="J37" s="243"/>
      <c r="K37" s="159"/>
      <c r="L37" s="243"/>
      <c r="M37" s="242">
        <v>16</v>
      </c>
    </row>
    <row r="38" spans="1:13" ht="18" customHeight="1" x14ac:dyDescent="0.25">
      <c r="A38" s="242"/>
      <c r="B38" s="245" t="s">
        <v>263</v>
      </c>
      <c r="J38" s="243"/>
      <c r="K38" s="159"/>
      <c r="L38" s="243"/>
      <c r="M38" s="242"/>
    </row>
    <row r="39" spans="1:13" ht="5.25" customHeight="1" x14ac:dyDescent="0.25">
      <c r="A39" s="244"/>
      <c r="J39" s="159"/>
      <c r="K39" s="159"/>
      <c r="L39" s="159"/>
      <c r="M39" s="244"/>
    </row>
    <row r="40" spans="1:13" ht="18" customHeight="1" x14ac:dyDescent="0.25">
      <c r="A40" s="242">
        <v>17</v>
      </c>
      <c r="B40" s="59" t="s">
        <v>264</v>
      </c>
      <c r="C40" s="228"/>
      <c r="D40" s="228"/>
      <c r="E40" s="228"/>
      <c r="F40" s="228"/>
      <c r="G40" s="228"/>
      <c r="J40" s="243"/>
      <c r="K40" s="159"/>
      <c r="L40" s="243"/>
      <c r="M40" s="242">
        <v>17</v>
      </c>
    </row>
    <row r="41" spans="1:13" ht="5.25" customHeight="1" x14ac:dyDescent="0.25">
      <c r="A41" s="244"/>
      <c r="C41" s="228"/>
      <c r="D41" s="228"/>
      <c r="E41" s="228"/>
      <c r="F41" s="228"/>
      <c r="G41" s="228"/>
      <c r="J41" s="159"/>
      <c r="K41" s="159"/>
      <c r="L41" s="159"/>
      <c r="M41" s="244"/>
    </row>
    <row r="42" spans="1:13" ht="18" customHeight="1" x14ac:dyDescent="0.25">
      <c r="A42" s="242">
        <v>18</v>
      </c>
      <c r="B42" s="59" t="s">
        <v>265</v>
      </c>
      <c r="J42" s="243"/>
      <c r="K42" s="159"/>
      <c r="L42" s="243"/>
      <c r="M42" s="242">
        <v>18</v>
      </c>
    </row>
    <row r="43" spans="1:13" ht="5.25" customHeight="1" x14ac:dyDescent="0.25">
      <c r="A43" s="244"/>
      <c r="C43" s="228"/>
      <c r="D43" s="228"/>
      <c r="E43" s="228"/>
      <c r="F43" s="228"/>
      <c r="G43" s="228"/>
      <c r="J43" s="159"/>
      <c r="K43" s="159"/>
      <c r="L43" s="159"/>
      <c r="M43" s="244"/>
    </row>
    <row r="44" spans="1:13" ht="15" customHeight="1" x14ac:dyDescent="0.25">
      <c r="A44" s="242">
        <v>19</v>
      </c>
      <c r="B44" s="59" t="s">
        <v>266</v>
      </c>
      <c r="C44" s="228"/>
      <c r="D44" s="228"/>
      <c r="E44" s="228"/>
      <c r="F44" s="228"/>
      <c r="G44" s="228"/>
      <c r="J44" s="243"/>
      <c r="K44" s="159"/>
      <c r="L44" s="243"/>
      <c r="M44" s="242">
        <v>19</v>
      </c>
    </row>
    <row r="45" spans="1:13" ht="5.25" customHeight="1" x14ac:dyDescent="0.25">
      <c r="A45" s="244"/>
      <c r="C45" s="228"/>
      <c r="D45" s="228"/>
      <c r="E45" s="228"/>
      <c r="F45" s="228"/>
      <c r="G45" s="228"/>
      <c r="J45" s="159"/>
      <c r="K45" s="159"/>
      <c r="L45" s="159"/>
      <c r="M45" s="244"/>
    </row>
    <row r="46" spans="1:13" ht="16.5" customHeight="1" x14ac:dyDescent="0.25">
      <c r="A46" s="242">
        <v>20</v>
      </c>
      <c r="B46" s="59" t="s">
        <v>267</v>
      </c>
      <c r="C46" s="228"/>
      <c r="D46" s="228"/>
      <c r="E46" s="228"/>
      <c r="F46" s="228"/>
      <c r="G46" s="228"/>
      <c r="J46" s="243"/>
      <c r="K46" s="159"/>
      <c r="L46" s="243"/>
      <c r="M46" s="242">
        <v>20</v>
      </c>
    </row>
    <row r="47" spans="1:13" ht="5.25" customHeight="1" x14ac:dyDescent="0.25">
      <c r="A47" s="244"/>
      <c r="C47" s="228"/>
      <c r="D47" s="228"/>
      <c r="E47" s="228"/>
      <c r="F47" s="228"/>
      <c r="G47" s="228"/>
      <c r="J47" s="159"/>
      <c r="K47" s="159"/>
      <c r="L47" s="159"/>
      <c r="M47" s="244"/>
    </row>
    <row r="48" spans="1:13" ht="15" customHeight="1" x14ac:dyDescent="0.25">
      <c r="A48" s="242">
        <v>21</v>
      </c>
      <c r="B48" s="59" t="s">
        <v>268</v>
      </c>
      <c r="C48" s="228"/>
      <c r="D48" s="228"/>
      <c r="E48" s="228"/>
      <c r="F48" s="228"/>
      <c r="G48" s="228"/>
      <c r="J48" s="243"/>
      <c r="K48" s="159"/>
      <c r="L48" s="243"/>
      <c r="M48" s="242">
        <v>21</v>
      </c>
    </row>
    <row r="49" spans="1:13" ht="18" customHeight="1" x14ac:dyDescent="0.25">
      <c r="A49" s="242"/>
      <c r="B49" s="59" t="s">
        <v>269</v>
      </c>
      <c r="C49" s="228"/>
      <c r="D49" s="228"/>
      <c r="E49" s="228"/>
      <c r="F49" s="228"/>
      <c r="G49" s="228"/>
      <c r="J49" s="160"/>
      <c r="K49" s="159"/>
      <c r="L49" s="160"/>
      <c r="M49" s="242"/>
    </row>
    <row r="50" spans="1:13" ht="3" customHeight="1" x14ac:dyDescent="0.25">
      <c r="A50" s="244"/>
      <c r="C50" s="228"/>
      <c r="D50" s="228"/>
      <c r="E50" s="228"/>
      <c r="F50" s="228"/>
      <c r="G50" s="228"/>
      <c r="J50" s="159"/>
      <c r="K50" s="159"/>
      <c r="L50" s="159"/>
      <c r="M50" s="244"/>
    </row>
    <row r="51" spans="1:13" ht="13.5" customHeight="1" x14ac:dyDescent="0.25">
      <c r="A51" s="242">
        <v>22</v>
      </c>
      <c r="B51" s="59" t="s">
        <v>270</v>
      </c>
      <c r="C51" s="228"/>
      <c r="D51" s="228"/>
      <c r="E51" s="228"/>
      <c r="F51" s="228"/>
      <c r="G51" s="228"/>
      <c r="J51" s="243"/>
      <c r="K51" s="159"/>
      <c r="L51" s="243"/>
      <c r="M51" s="242">
        <v>22</v>
      </c>
    </row>
    <row r="52" spans="1:13" ht="5.25" customHeight="1" x14ac:dyDescent="0.25">
      <c r="C52" s="228"/>
      <c r="D52" s="228"/>
      <c r="E52" s="228"/>
      <c r="F52" s="228"/>
      <c r="G52" s="228"/>
      <c r="J52" s="159"/>
      <c r="K52" s="159"/>
      <c r="L52" s="159"/>
    </row>
    <row r="53" spans="1:13" ht="14.25" customHeight="1" x14ac:dyDescent="0.25">
      <c r="A53" s="242">
        <v>23</v>
      </c>
      <c r="B53" s="59" t="s">
        <v>271</v>
      </c>
      <c r="C53" s="228"/>
      <c r="D53" s="228"/>
      <c r="E53" s="228"/>
      <c r="F53" s="228"/>
      <c r="G53" s="228"/>
      <c r="J53" s="243"/>
      <c r="K53" s="159"/>
      <c r="L53" s="243"/>
      <c r="M53" s="242">
        <v>23</v>
      </c>
    </row>
    <row r="54" spans="1:13" ht="7.5" customHeight="1" x14ac:dyDescent="0.25">
      <c r="C54" s="228"/>
      <c r="D54" s="228"/>
      <c r="E54" s="228"/>
      <c r="F54" s="228"/>
      <c r="G54" s="228"/>
      <c r="J54" s="159"/>
      <c r="K54" s="159"/>
      <c r="L54" s="159"/>
    </row>
    <row r="55" spans="1:13" ht="12" customHeight="1" x14ac:dyDescent="0.25">
      <c r="B55" s="246" t="s">
        <v>272</v>
      </c>
    </row>
    <row r="56" spans="1:13" ht="18.75" customHeight="1" x14ac:dyDescent="0.25">
      <c r="B56" s="639"/>
      <c r="C56" s="639"/>
      <c r="D56" s="639"/>
      <c r="E56" s="639"/>
      <c r="F56" s="639"/>
      <c r="H56" s="639"/>
      <c r="I56" s="639"/>
      <c r="J56" s="639"/>
    </row>
    <row r="57" spans="1:13" ht="14.25" customHeight="1" x14ac:dyDescent="0.25">
      <c r="B57" s="59" t="s">
        <v>273</v>
      </c>
      <c r="H57" s="59" t="s">
        <v>81</v>
      </c>
    </row>
    <row r="58" spans="1:13" ht="14.25" customHeight="1" x14ac:dyDescent="0.25">
      <c r="B58" s="639"/>
      <c r="C58" s="639"/>
      <c r="D58" s="639"/>
      <c r="E58" s="639"/>
      <c r="F58" s="639"/>
      <c r="H58" s="639"/>
      <c r="I58" s="639"/>
      <c r="J58" s="639"/>
    </row>
    <row r="59" spans="1:13" ht="14.25" customHeight="1" x14ac:dyDescent="0.25">
      <c r="B59" s="59" t="s">
        <v>274</v>
      </c>
      <c r="H59" s="59" t="s">
        <v>81</v>
      </c>
    </row>
    <row r="60" spans="1:13" ht="14.25" customHeight="1" x14ac:dyDescent="0.25"/>
    <row r="61" spans="1:13" ht="14.25" customHeight="1" x14ac:dyDescent="0.25"/>
    <row r="62" spans="1:13" ht="14.25" customHeight="1" x14ac:dyDescent="0.25"/>
    <row r="63" spans="1:13" ht="14.25" customHeight="1" x14ac:dyDescent="0.25"/>
    <row r="64" spans="1:13"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sheetData>
  <sheetProtection algorithmName="SHA-512" hashValue="tPKBz06rj59mD9JbAri4RDbtBH9VVQ6LWSVtnLCBHfLPOc1wvkp6dr4yYSHTSG3RouNepqEhPsQlifEo/gGQKw==" saltValue="2YzrjW7vhwSY/XkY0Rg7+Q==" spinCount="100000"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8" orientation="portrait" horizontalDpi="4294967294" verticalDpi="4294967294" r:id="rId1"/>
  <headerFooter>
    <oddHeader>&amp;C&amp;"HelveticaNeueLT Pro 45 Lt,Bold"&amp;11
Unit Checklist
&amp;R&amp;G</oddHeader>
    <oddFooter>&amp;LRevised on: 01/02/2020</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L22"/>
  <sheetViews>
    <sheetView showGridLines="0" showRowColHeaders="0" zoomScale="90" zoomScaleNormal="90" workbookViewId="0">
      <selection activeCell="A8" sqref="A8:J8"/>
    </sheetView>
  </sheetViews>
  <sheetFormatPr defaultColWidth="9.33203125" defaultRowHeight="15" x14ac:dyDescent="0.25"/>
  <cols>
    <col min="1" max="1" width="7.6640625" style="48" customWidth="1"/>
    <col min="2" max="8" width="9.33203125" style="48"/>
    <col min="9" max="9" width="9.6640625" style="48" customWidth="1"/>
    <col min="10" max="10" width="14.33203125" style="48" customWidth="1"/>
    <col min="11" max="16384" width="9.33203125" style="48"/>
  </cols>
  <sheetData>
    <row r="1" spans="1:12" ht="15.6" thickBot="1" x14ac:dyDescent="0.3">
      <c r="A1" s="47"/>
    </row>
    <row r="2" spans="1:12" ht="15.6" thickBot="1" x14ac:dyDescent="0.3">
      <c r="A2" s="48" t="s">
        <v>25</v>
      </c>
      <c r="C2" s="645">
        <f>'Check Request'!$B$6</f>
        <v>0</v>
      </c>
      <c r="D2" s="646"/>
      <c r="E2" s="645">
        <f>'Check Request'!$D$6</f>
        <v>0</v>
      </c>
      <c r="F2" s="646"/>
      <c r="G2" s="49"/>
    </row>
    <row r="3" spans="1:12" ht="15.6" thickBot="1" x14ac:dyDescent="0.3">
      <c r="C3" s="647"/>
      <c r="D3" s="647"/>
      <c r="E3" s="647"/>
      <c r="F3" s="647"/>
    </row>
    <row r="4" spans="1:12" ht="15.6" thickBot="1" x14ac:dyDescent="0.3">
      <c r="A4" s="48" t="s">
        <v>15</v>
      </c>
      <c r="B4" s="645">
        <f>'Check Request'!H6</f>
        <v>0</v>
      </c>
      <c r="C4" s="646"/>
    </row>
    <row r="6" spans="1:12" ht="108" customHeight="1" x14ac:dyDescent="0.25">
      <c r="A6" s="651" t="s">
        <v>290</v>
      </c>
      <c r="B6" s="652"/>
      <c r="C6" s="652"/>
      <c r="D6" s="652"/>
      <c r="E6" s="652"/>
      <c r="F6" s="652"/>
      <c r="G6" s="652"/>
      <c r="H6" s="652"/>
      <c r="I6" s="652"/>
      <c r="J6" s="652"/>
    </row>
    <row r="8" spans="1:12" ht="76.5" customHeight="1" x14ac:dyDescent="0.25">
      <c r="A8" s="649" t="s">
        <v>291</v>
      </c>
      <c r="B8" s="650"/>
      <c r="C8" s="650"/>
      <c r="D8" s="650"/>
      <c r="E8" s="650"/>
      <c r="F8" s="650"/>
      <c r="G8" s="650"/>
      <c r="H8" s="650"/>
      <c r="I8" s="650"/>
      <c r="J8" s="650"/>
    </row>
    <row r="10" spans="1:12" ht="18.75" customHeight="1" x14ac:dyDescent="0.25">
      <c r="A10" s="648" t="s">
        <v>189</v>
      </c>
      <c r="B10" s="648"/>
      <c r="C10" s="648"/>
      <c r="D10" s="648"/>
      <c r="E10" s="648"/>
      <c r="F10" s="648"/>
      <c r="G10" s="648"/>
      <c r="H10" s="648"/>
      <c r="I10" s="648"/>
      <c r="J10" s="648"/>
    </row>
    <row r="11" spans="1:12" ht="18.75" customHeight="1" x14ac:dyDescent="0.25">
      <c r="A11" s="73"/>
      <c r="B11" s="73"/>
      <c r="C11" s="73"/>
      <c r="D11" s="73"/>
      <c r="E11" s="73"/>
      <c r="F11" s="73"/>
      <c r="G11" s="73"/>
      <c r="H11" s="73"/>
      <c r="I11" s="73"/>
      <c r="J11" s="73"/>
    </row>
    <row r="12" spans="1:12" x14ac:dyDescent="0.25">
      <c r="A12" s="654" t="s">
        <v>223</v>
      </c>
      <c r="B12" s="654"/>
      <c r="C12" s="655"/>
      <c r="D12" s="655"/>
      <c r="E12" s="655"/>
      <c r="F12" s="655"/>
      <c r="G12" s="655"/>
      <c r="H12" s="655"/>
      <c r="I12" s="655"/>
      <c r="J12" s="655"/>
      <c r="K12" s="616"/>
      <c r="L12" s="616"/>
    </row>
    <row r="13" spans="1:12" x14ac:dyDescent="0.25">
      <c r="A13" s="370" t="s">
        <v>188</v>
      </c>
      <c r="B13" s="370"/>
      <c r="C13" s="370"/>
      <c r="D13" s="370"/>
      <c r="E13" s="370"/>
      <c r="F13" s="370"/>
      <c r="G13" s="370"/>
      <c r="H13" s="370"/>
      <c r="I13" s="370"/>
      <c r="J13" s="370"/>
    </row>
    <row r="14" spans="1:12" x14ac:dyDescent="0.25">
      <c r="A14" s="50"/>
      <c r="B14" s="50"/>
      <c r="C14" s="50"/>
      <c r="D14" s="50"/>
      <c r="E14" s="50"/>
      <c r="F14" s="50"/>
      <c r="G14" s="50"/>
      <c r="H14" s="50"/>
      <c r="I14" s="50"/>
      <c r="J14" s="50"/>
    </row>
    <row r="15" spans="1:12" x14ac:dyDescent="0.25">
      <c r="A15" s="654" t="s">
        <v>224</v>
      </c>
      <c r="B15" s="654"/>
      <c r="C15" s="655"/>
      <c r="D15" s="655"/>
      <c r="E15" s="655"/>
      <c r="F15" s="655"/>
      <c r="G15" s="655"/>
      <c r="H15" s="655"/>
      <c r="I15" s="655"/>
      <c r="J15" s="655"/>
      <c r="K15" s="616"/>
      <c r="L15" s="616"/>
    </row>
    <row r="16" spans="1:12" x14ac:dyDescent="0.25">
      <c r="A16" s="653" t="s">
        <v>220</v>
      </c>
      <c r="B16" s="653"/>
      <c r="C16" s="653"/>
      <c r="D16" s="653"/>
      <c r="E16" s="653"/>
      <c r="F16" s="653"/>
      <c r="G16" s="653"/>
      <c r="H16" s="653"/>
      <c r="I16" s="653"/>
      <c r="J16" s="653"/>
    </row>
    <row r="18" spans="1:12" x14ac:dyDescent="0.25">
      <c r="A18" s="654" t="s">
        <v>225</v>
      </c>
      <c r="B18" s="654"/>
      <c r="C18" s="655"/>
      <c r="D18" s="655"/>
      <c r="E18" s="655"/>
      <c r="F18" s="655"/>
      <c r="G18" s="655"/>
      <c r="H18" s="655"/>
      <c r="I18" s="655"/>
      <c r="J18" s="655"/>
      <c r="K18" s="616"/>
      <c r="L18" s="616"/>
    </row>
    <row r="19" spans="1:12" x14ac:dyDescent="0.25">
      <c r="A19" s="370" t="s">
        <v>221</v>
      </c>
      <c r="B19" s="370"/>
      <c r="C19" s="370"/>
      <c r="D19" s="370"/>
      <c r="E19" s="370"/>
      <c r="F19" s="370"/>
      <c r="G19" s="370"/>
      <c r="H19" s="370"/>
      <c r="I19" s="370"/>
      <c r="J19" s="370"/>
    </row>
    <row r="20" spans="1:12" x14ac:dyDescent="0.25">
      <c r="C20" s="72"/>
    </row>
    <row r="21" spans="1:12" x14ac:dyDescent="0.25">
      <c r="A21" s="654" t="s">
        <v>226</v>
      </c>
      <c r="B21" s="654"/>
      <c r="C21" s="655"/>
      <c r="D21" s="655"/>
      <c r="E21" s="655"/>
      <c r="F21" s="655"/>
      <c r="G21" s="655"/>
      <c r="H21" s="655"/>
      <c r="I21" s="655"/>
      <c r="J21" s="655"/>
      <c r="K21" s="616"/>
      <c r="L21" s="616"/>
    </row>
    <row r="22" spans="1:12" x14ac:dyDescent="0.25">
      <c r="A22" s="370" t="s">
        <v>222</v>
      </c>
      <c r="B22" s="370"/>
      <c r="C22" s="370"/>
      <c r="D22" s="370"/>
      <c r="E22" s="370"/>
      <c r="F22" s="370"/>
      <c r="G22" s="370"/>
      <c r="H22" s="370"/>
      <c r="I22" s="370"/>
      <c r="J22" s="370"/>
    </row>
  </sheetData>
  <sheetProtection algorithmName="SHA-512" hashValue="NyilYNEuZEjTZHDZ//ElP0SBGsc0OaOYDrYiChXmeMPWlzedXVrOsVXQiDcrXmntpO4NYqI4I6x7239t29QFLg==" saltValue="KoGEZfu0zMsqlIkDCHXc2g==" spinCount="100000"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16:J16"/>
    <mergeCell ref="A12:L12"/>
    <mergeCell ref="A15:L15"/>
    <mergeCell ref="A18:L18"/>
    <mergeCell ref="A22:J22"/>
    <mergeCell ref="A19:J19"/>
    <mergeCell ref="A21:L21"/>
    <mergeCell ref="C2:D2"/>
    <mergeCell ref="E2:F2"/>
    <mergeCell ref="C3:F3"/>
    <mergeCell ref="A10:J10"/>
    <mergeCell ref="A13:J13"/>
    <mergeCell ref="B4:C4"/>
    <mergeCell ref="A8:J8"/>
    <mergeCell ref="A6:J6"/>
  </mergeCells>
  <phoneticPr fontId="4" type="noConversion"/>
  <conditionalFormatting sqref="B4:C4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oddFooter>&amp;LRevised on: 01/02/2020</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1">
    <pageSetUpPr fitToPage="1"/>
  </sheetPr>
  <dimension ref="A1:K21"/>
  <sheetViews>
    <sheetView showGridLines="0" showRowColHeaders="0" zoomScaleNormal="100" workbookViewId="0">
      <selection activeCell="J21" sqref="J21"/>
    </sheetView>
  </sheetViews>
  <sheetFormatPr defaultColWidth="9.33203125" defaultRowHeight="13.8" x14ac:dyDescent="0.25"/>
  <cols>
    <col min="1" max="1" width="21.33203125" style="136" customWidth="1"/>
    <col min="2" max="5" width="11.5546875" style="136" bestFit="1" customWidth="1"/>
    <col min="6" max="6" width="12.6640625" style="136" bestFit="1" customWidth="1"/>
    <col min="7" max="9" width="11.5546875" style="136" bestFit="1" customWidth="1"/>
    <col min="10" max="11" width="13.109375" style="136" bestFit="1" customWidth="1"/>
    <col min="12" max="16384" width="9.33203125" style="136"/>
  </cols>
  <sheetData>
    <row r="1" spans="1:11" s="131" customFormat="1" ht="25.2" customHeight="1" x14ac:dyDescent="0.25">
      <c r="A1" s="130" t="s">
        <v>32</v>
      </c>
      <c r="B1" s="130" t="s">
        <v>33</v>
      </c>
      <c r="C1" s="130" t="s">
        <v>34</v>
      </c>
      <c r="D1" s="130" t="s">
        <v>35</v>
      </c>
      <c r="E1" s="130" t="s">
        <v>36</v>
      </c>
      <c r="F1" s="130" t="s">
        <v>37</v>
      </c>
      <c r="G1" s="130" t="s">
        <v>38</v>
      </c>
      <c r="H1" s="130" t="s">
        <v>39</v>
      </c>
      <c r="I1" s="130" t="s">
        <v>40</v>
      </c>
      <c r="J1" s="130" t="s">
        <v>90</v>
      </c>
      <c r="K1" s="130" t="s">
        <v>91</v>
      </c>
    </row>
    <row r="2" spans="1:11" s="134" customFormat="1" ht="18.75" customHeight="1" x14ac:dyDescent="0.25">
      <c r="A2" s="132" t="s">
        <v>159</v>
      </c>
      <c r="B2" s="133">
        <v>54600</v>
      </c>
      <c r="C2" s="133">
        <v>62400</v>
      </c>
      <c r="D2" s="133">
        <v>70200</v>
      </c>
      <c r="E2" s="133">
        <v>78000</v>
      </c>
      <c r="F2" s="133">
        <v>84300</v>
      </c>
      <c r="G2" s="133">
        <v>90500</v>
      </c>
      <c r="H2" s="133">
        <v>96800</v>
      </c>
      <c r="I2" s="133">
        <v>103000</v>
      </c>
      <c r="J2" s="133">
        <v>109200</v>
      </c>
      <c r="K2" s="133">
        <v>115500</v>
      </c>
    </row>
    <row r="3" spans="1:11" s="134" customFormat="1" ht="18.75" customHeight="1" x14ac:dyDescent="0.25">
      <c r="A3" s="132" t="s">
        <v>47</v>
      </c>
      <c r="B3" s="133">
        <v>27300</v>
      </c>
      <c r="C3" s="133">
        <f>SUM(C2)/2</f>
        <v>31200</v>
      </c>
      <c r="D3" s="133">
        <v>35100</v>
      </c>
      <c r="E3" s="133">
        <v>39000</v>
      </c>
      <c r="F3" s="133">
        <v>42150</v>
      </c>
      <c r="G3" s="133">
        <v>45250</v>
      </c>
      <c r="H3" s="133">
        <v>48400</v>
      </c>
      <c r="I3" s="133">
        <v>51500</v>
      </c>
      <c r="J3" s="133">
        <v>53500</v>
      </c>
      <c r="K3" s="133">
        <v>56550</v>
      </c>
    </row>
    <row r="4" spans="1:11" ht="18.75" customHeight="1" x14ac:dyDescent="0.25">
      <c r="A4" s="135" t="s">
        <v>46</v>
      </c>
      <c r="B4" s="133">
        <v>16380</v>
      </c>
      <c r="C4" s="133">
        <v>18750</v>
      </c>
      <c r="D4" s="133">
        <v>21100</v>
      </c>
      <c r="E4" s="133">
        <v>23400</v>
      </c>
      <c r="F4" s="133">
        <v>25300</v>
      </c>
      <c r="G4" s="133">
        <v>27150</v>
      </c>
      <c r="H4" s="133">
        <v>29050</v>
      </c>
      <c r="I4" s="133">
        <v>30900</v>
      </c>
      <c r="J4" s="133">
        <v>32800</v>
      </c>
      <c r="K4" s="133">
        <v>34650</v>
      </c>
    </row>
    <row r="5" spans="1:11" ht="18.75" customHeight="1" x14ac:dyDescent="0.25">
      <c r="A5" s="147" t="s">
        <v>176</v>
      </c>
      <c r="B5" s="139">
        <v>19150</v>
      </c>
      <c r="C5" s="139">
        <v>21850</v>
      </c>
      <c r="D5" s="139">
        <v>24600</v>
      </c>
      <c r="E5" s="139">
        <v>27300</v>
      </c>
      <c r="F5" s="139">
        <v>29550</v>
      </c>
      <c r="G5" s="139">
        <v>31700</v>
      </c>
      <c r="H5" s="139">
        <v>33900</v>
      </c>
      <c r="I5" s="139">
        <v>36050</v>
      </c>
      <c r="J5" s="139">
        <v>38250</v>
      </c>
      <c r="K5" s="139">
        <v>40450</v>
      </c>
    </row>
    <row r="6" spans="1:11" ht="25.2" customHeight="1" x14ac:dyDescent="0.25">
      <c r="B6" s="137"/>
      <c r="C6" s="138">
        <v>-3450</v>
      </c>
      <c r="D6" s="138">
        <v>-3500</v>
      </c>
      <c r="E6" s="138">
        <v>-3450</v>
      </c>
      <c r="F6" s="138">
        <v>-2800</v>
      </c>
      <c r="G6" s="138">
        <v>-2800</v>
      </c>
      <c r="H6" s="138">
        <v>-2800</v>
      </c>
      <c r="I6" s="138">
        <v>-2750</v>
      </c>
      <c r="J6" s="138">
        <v>-3800</v>
      </c>
      <c r="K6" s="138">
        <v>-1750</v>
      </c>
    </row>
    <row r="7" spans="1:11" ht="25.2" customHeight="1" x14ac:dyDescent="0.25">
      <c r="A7" s="145" t="s">
        <v>160</v>
      </c>
      <c r="B7" s="146">
        <v>54600</v>
      </c>
      <c r="C7" s="146">
        <v>62400</v>
      </c>
      <c r="D7" s="146">
        <v>70200</v>
      </c>
      <c r="E7" s="146">
        <v>78000</v>
      </c>
      <c r="F7" s="146">
        <v>84300</v>
      </c>
      <c r="G7" s="146">
        <v>90500</v>
      </c>
      <c r="H7" s="146">
        <v>96800</v>
      </c>
      <c r="I7" s="146">
        <v>103000</v>
      </c>
      <c r="J7" s="146">
        <v>109200</v>
      </c>
      <c r="K7" s="146">
        <v>115500</v>
      </c>
    </row>
    <row r="8" spans="1:11" x14ac:dyDescent="0.25">
      <c r="B8" s="137"/>
      <c r="C8" s="138">
        <v>-6900</v>
      </c>
      <c r="D8" s="138">
        <v>-7000</v>
      </c>
      <c r="E8" s="138">
        <v>-6900</v>
      </c>
      <c r="F8" s="138">
        <v>-5600</v>
      </c>
      <c r="G8" s="138">
        <v>-5600</v>
      </c>
      <c r="H8" s="138">
        <v>-5600</v>
      </c>
      <c r="I8" s="138">
        <v>-5500</v>
      </c>
      <c r="J8" s="138">
        <v>-7600</v>
      </c>
      <c r="K8" s="138">
        <v>-3500</v>
      </c>
    </row>
    <row r="9" spans="1:11" x14ac:dyDescent="0.25">
      <c r="B9" s="137"/>
      <c r="C9" s="137"/>
      <c r="D9" s="137"/>
      <c r="E9" s="137"/>
      <c r="F9" s="137"/>
      <c r="G9" s="137"/>
    </row>
    <row r="10" spans="1:11" x14ac:dyDescent="0.25">
      <c r="B10" s="137"/>
      <c r="C10" s="137"/>
      <c r="D10" s="137"/>
      <c r="E10" s="137"/>
      <c r="F10" s="137"/>
      <c r="G10" s="137"/>
      <c r="H10" s="137"/>
      <c r="I10" s="137"/>
      <c r="J10" s="137"/>
      <c r="K10" s="137"/>
    </row>
    <row r="11" spans="1:11" hidden="1" x14ac:dyDescent="0.25">
      <c r="A11" s="148" t="s">
        <v>103</v>
      </c>
      <c r="B11" s="149">
        <f t="shared" ref="B11:K11" si="0">SUM(B5)/12</f>
        <v>1595.8333333333333</v>
      </c>
      <c r="C11" s="149">
        <f t="shared" si="0"/>
        <v>1820.8333333333333</v>
      </c>
      <c r="D11" s="149">
        <f t="shared" si="0"/>
        <v>2050</v>
      </c>
      <c r="E11" s="149">
        <f t="shared" si="0"/>
        <v>2275</v>
      </c>
      <c r="F11" s="149">
        <f t="shared" si="0"/>
        <v>2462.5</v>
      </c>
      <c r="G11" s="149">
        <f t="shared" si="0"/>
        <v>2641.6666666666665</v>
      </c>
      <c r="H11" s="149">
        <f t="shared" si="0"/>
        <v>2825</v>
      </c>
      <c r="I11" s="149">
        <f t="shared" si="0"/>
        <v>3004.1666666666665</v>
      </c>
      <c r="J11" s="149">
        <f t="shared" si="0"/>
        <v>3187.5</v>
      </c>
      <c r="K11" s="149">
        <f t="shared" si="0"/>
        <v>3370.8333333333335</v>
      </c>
    </row>
    <row r="12" spans="1:11" hidden="1" x14ac:dyDescent="0.25">
      <c r="A12" s="140" t="s">
        <v>104</v>
      </c>
      <c r="B12" s="141">
        <f t="shared" ref="B12:K12" si="1">B11*12</f>
        <v>19150</v>
      </c>
      <c r="C12" s="141">
        <f t="shared" si="1"/>
        <v>21850</v>
      </c>
      <c r="D12" s="141">
        <f t="shared" si="1"/>
        <v>24600</v>
      </c>
      <c r="E12" s="141">
        <f t="shared" si="1"/>
        <v>27300</v>
      </c>
      <c r="F12" s="141">
        <f t="shared" si="1"/>
        <v>29550</v>
      </c>
      <c r="G12" s="141">
        <f t="shared" si="1"/>
        <v>31700</v>
      </c>
      <c r="H12" s="141">
        <f t="shared" si="1"/>
        <v>33900</v>
      </c>
      <c r="I12" s="141">
        <f t="shared" si="1"/>
        <v>36050</v>
      </c>
      <c r="J12" s="141">
        <f t="shared" si="1"/>
        <v>38250</v>
      </c>
      <c r="K12" s="141">
        <f t="shared" si="1"/>
        <v>40450</v>
      </c>
    </row>
    <row r="13" spans="1:11" hidden="1" x14ac:dyDescent="0.25">
      <c r="A13" s="140" t="s">
        <v>105</v>
      </c>
      <c r="B13" s="141">
        <f t="shared" ref="B13:K13" si="2">B7*0.65</f>
        <v>35490</v>
      </c>
      <c r="C13" s="141">
        <f t="shared" si="2"/>
        <v>40560</v>
      </c>
      <c r="D13" s="141">
        <f t="shared" si="2"/>
        <v>45630</v>
      </c>
      <c r="E13" s="141">
        <f t="shared" si="2"/>
        <v>50700</v>
      </c>
      <c r="F13" s="141">
        <f t="shared" si="2"/>
        <v>54795</v>
      </c>
      <c r="G13" s="141">
        <f t="shared" si="2"/>
        <v>58825</v>
      </c>
      <c r="H13" s="141">
        <f t="shared" si="2"/>
        <v>62920</v>
      </c>
      <c r="I13" s="141">
        <f t="shared" si="2"/>
        <v>66950</v>
      </c>
      <c r="J13" s="141">
        <f t="shared" si="2"/>
        <v>70980</v>
      </c>
      <c r="K13" s="141">
        <f t="shared" si="2"/>
        <v>75075</v>
      </c>
    </row>
    <row r="14" spans="1:11" hidden="1" x14ac:dyDescent="0.25">
      <c r="A14" s="142">
        <f>100/35</f>
        <v>2.8571428571428572</v>
      </c>
      <c r="B14" s="141">
        <f>SUM(B12:B13)</f>
        <v>54640</v>
      </c>
      <c r="C14" s="141">
        <f t="shared" ref="C14:E14" si="3">SUM(C12:C13)</f>
        <v>62410</v>
      </c>
      <c r="D14" s="141">
        <f t="shared" si="3"/>
        <v>70230</v>
      </c>
      <c r="E14" s="141">
        <f t="shared" si="3"/>
        <v>78000</v>
      </c>
      <c r="F14" s="141">
        <f t="shared" ref="F14:K14" si="4">F12*$A$14</f>
        <v>84428.571428571435</v>
      </c>
      <c r="G14" s="141">
        <f t="shared" si="4"/>
        <v>90571.42857142858</v>
      </c>
      <c r="H14" s="141">
        <f t="shared" si="4"/>
        <v>96857.142857142855</v>
      </c>
      <c r="I14" s="141">
        <f t="shared" si="4"/>
        <v>103000</v>
      </c>
      <c r="J14" s="141">
        <f t="shared" si="4"/>
        <v>109285.71428571429</v>
      </c>
      <c r="K14" s="141">
        <f t="shared" si="4"/>
        <v>115571.42857142858</v>
      </c>
    </row>
    <row r="15" spans="1:11" hidden="1" x14ac:dyDescent="0.25">
      <c r="A15" s="140"/>
      <c r="B15" s="141">
        <f>B14*0.35</f>
        <v>19124</v>
      </c>
      <c r="C15" s="141">
        <f t="shared" ref="C15:K15" si="5">C14*0.35</f>
        <v>21843.5</v>
      </c>
      <c r="D15" s="141">
        <f t="shared" si="5"/>
        <v>24580.5</v>
      </c>
      <c r="E15" s="141">
        <f t="shared" si="5"/>
        <v>27300</v>
      </c>
      <c r="F15" s="141">
        <f t="shared" si="5"/>
        <v>29550</v>
      </c>
      <c r="G15" s="141">
        <f t="shared" si="5"/>
        <v>31700</v>
      </c>
      <c r="H15" s="141">
        <f t="shared" si="5"/>
        <v>33900</v>
      </c>
      <c r="I15" s="141">
        <f t="shared" si="5"/>
        <v>36050</v>
      </c>
      <c r="J15" s="141">
        <f t="shared" si="5"/>
        <v>38250</v>
      </c>
      <c r="K15" s="141">
        <f t="shared" si="5"/>
        <v>40450</v>
      </c>
    </row>
    <row r="16" spans="1:11" hidden="1" x14ac:dyDescent="0.25">
      <c r="A16" s="140"/>
      <c r="B16" s="141">
        <f>B12-B15</f>
        <v>26</v>
      </c>
      <c r="C16" s="141">
        <f t="shared" ref="C16:K16" si="6">C12-C15</f>
        <v>6.5</v>
      </c>
      <c r="D16" s="141">
        <f t="shared" si="6"/>
        <v>19.5</v>
      </c>
      <c r="E16" s="141">
        <f t="shared" si="6"/>
        <v>0</v>
      </c>
      <c r="F16" s="141">
        <f t="shared" si="6"/>
        <v>0</v>
      </c>
      <c r="G16" s="141">
        <f t="shared" si="6"/>
        <v>0</v>
      </c>
      <c r="H16" s="141">
        <f t="shared" si="6"/>
        <v>0</v>
      </c>
      <c r="I16" s="141">
        <f t="shared" si="6"/>
        <v>0</v>
      </c>
      <c r="J16" s="141">
        <f t="shared" si="6"/>
        <v>0</v>
      </c>
      <c r="K16" s="141">
        <f t="shared" si="6"/>
        <v>0</v>
      </c>
    </row>
    <row r="17" spans="1:11" hidden="1" x14ac:dyDescent="0.25">
      <c r="A17" s="140"/>
      <c r="B17" s="141"/>
      <c r="C17" s="141"/>
      <c r="D17" s="141"/>
      <c r="E17" s="141"/>
      <c r="F17" s="141"/>
      <c r="G17" s="141"/>
      <c r="H17" s="141"/>
      <c r="I17" s="141"/>
      <c r="J17" s="141"/>
      <c r="K17" s="141"/>
    </row>
    <row r="18" spans="1:11" x14ac:dyDescent="0.25">
      <c r="B18" s="143"/>
      <c r="C18" s="143"/>
      <c r="D18" s="143"/>
      <c r="E18" s="143"/>
      <c r="F18" s="143"/>
      <c r="G18" s="143"/>
      <c r="H18" s="143"/>
      <c r="I18" s="143"/>
      <c r="J18" s="143"/>
      <c r="K18" s="143"/>
    </row>
    <row r="19" spans="1:11" x14ac:dyDescent="0.25">
      <c r="B19" s="144"/>
      <c r="C19" s="144"/>
      <c r="D19" s="144"/>
      <c r="E19" s="144"/>
      <c r="F19" s="144"/>
      <c r="G19" s="144"/>
      <c r="H19" s="144"/>
      <c r="I19" s="144"/>
      <c r="J19" s="144"/>
      <c r="K19" s="144"/>
    </row>
    <row r="20" spans="1:11" x14ac:dyDescent="0.25">
      <c r="B20" s="144"/>
      <c r="C20" s="144"/>
      <c r="D20" s="144"/>
      <c r="E20" s="144"/>
      <c r="F20" s="144"/>
      <c r="G20" s="144"/>
      <c r="H20" s="144"/>
      <c r="I20" s="144"/>
      <c r="J20" s="144"/>
      <c r="K20" s="144"/>
    </row>
    <row r="21" spans="1:11" x14ac:dyDescent="0.25">
      <c r="B21" s="144"/>
      <c r="C21" s="144"/>
      <c r="D21" s="144"/>
      <c r="E21" s="144"/>
      <c r="F21" s="144"/>
      <c r="G21" s="144"/>
      <c r="H21" s="144"/>
      <c r="I21" s="144"/>
      <c r="J21" s="144"/>
      <c r="K21" s="144"/>
    </row>
  </sheetData>
  <sheetProtection algorithmName="SHA-512" hashValue="5sqOxoQHvCLo28BtzFb8TTb43B7kQPGaZ0YdXBGV7FeaLZLLWxinR+Vc4QxbgTAVKI8N7OVOm+kH9lEXZrGXIQ==" saltValue="fN0QDs1BszSRccYauHXlmQ==" spinCount="100000"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31"/>
  <sheetViews>
    <sheetView showGridLines="0" showRowColHeaders="0" showRuler="0" zoomScaleNormal="100" workbookViewId="0">
      <selection activeCell="D15" sqref="D15"/>
    </sheetView>
  </sheetViews>
  <sheetFormatPr defaultColWidth="9.33203125" defaultRowHeight="13.8" x14ac:dyDescent="0.25"/>
  <cols>
    <col min="1" max="1" width="8.44140625" style="59" customWidth="1"/>
    <col min="2" max="2" width="10.33203125" style="59" customWidth="1"/>
    <col min="3" max="5" width="9.33203125" style="59"/>
    <col min="6" max="6" width="6.6640625" style="59" customWidth="1"/>
    <col min="7" max="7" width="9.33203125" style="59"/>
    <col min="8" max="8" width="10.109375" style="59" customWidth="1"/>
    <col min="9" max="9" width="9.33203125" style="59"/>
    <col min="10" max="10" width="6.33203125" style="59" customWidth="1"/>
    <col min="11" max="16384" width="9.33203125" style="59"/>
  </cols>
  <sheetData>
    <row r="1" spans="1:11" ht="15" x14ac:dyDescent="0.25">
      <c r="A1" s="361"/>
      <c r="B1" s="361"/>
      <c r="C1" s="361"/>
      <c r="D1" s="361"/>
      <c r="E1" s="362"/>
      <c r="F1" s="362"/>
      <c r="G1" s="363" t="str">
        <f>IF('Check Request'!B6=0,"",'Check Request'!B6)</f>
        <v/>
      </c>
      <c r="H1" s="363"/>
      <c r="I1" s="363" t="str">
        <f>IF('Check Request'!D6=0,"",'Check Request'!D6)</f>
        <v/>
      </c>
      <c r="J1" s="363"/>
      <c r="K1" s="238" t="str">
        <f>IF('Check Request'!H6=0,"",'Check Request'!H6)</f>
        <v/>
      </c>
    </row>
    <row r="2" spans="1:11" ht="15" customHeight="1" x14ac:dyDescent="0.25">
      <c r="A2" s="237"/>
      <c r="B2" s="364"/>
      <c r="C2" s="364"/>
      <c r="D2" s="364"/>
      <c r="E2" s="364"/>
      <c r="F2" s="364"/>
      <c r="G2" s="364"/>
      <c r="H2" s="364"/>
      <c r="I2" s="236"/>
      <c r="J2" s="236"/>
      <c r="K2" s="235"/>
    </row>
    <row r="3" spans="1:11" s="231" customFormat="1" ht="25.5" customHeight="1" x14ac:dyDescent="0.35">
      <c r="A3" s="365" t="s">
        <v>281</v>
      </c>
      <c r="B3" s="365"/>
      <c r="C3" s="365"/>
      <c r="D3" s="365"/>
      <c r="E3" s="365"/>
      <c r="F3" s="365"/>
      <c r="G3" s="365"/>
      <c r="H3" s="365"/>
      <c r="I3" s="365"/>
      <c r="J3" s="365"/>
      <c r="K3" s="365"/>
    </row>
    <row r="4" spans="1:11" s="231" customFormat="1" ht="25.5" customHeight="1" x14ac:dyDescent="0.35">
      <c r="A4" s="232"/>
      <c r="B4" s="232"/>
      <c r="C4" s="232"/>
      <c r="D4" s="234"/>
      <c r="E4" s="232"/>
      <c r="F4" s="233" t="s">
        <v>241</v>
      </c>
      <c r="G4" s="232"/>
      <c r="H4" s="232"/>
      <c r="I4" s="232"/>
      <c r="J4" s="232"/>
      <c r="K4" s="232"/>
    </row>
    <row r="5" spans="1:11" s="230" customFormat="1" ht="54.75" customHeight="1" x14ac:dyDescent="0.3">
      <c r="A5" s="359"/>
      <c r="B5" s="359"/>
      <c r="C5" s="359"/>
      <c r="D5" s="359"/>
      <c r="E5" s="359"/>
      <c r="F5" s="359"/>
      <c r="G5" s="359"/>
      <c r="H5" s="359"/>
      <c r="I5" s="359"/>
      <c r="J5" s="359"/>
      <c r="K5" s="359"/>
    </row>
    <row r="6" spans="1:11" ht="17.25" customHeight="1" x14ac:dyDescent="0.25">
      <c r="A6" s="228" t="s">
        <v>106</v>
      </c>
      <c r="B6" s="228"/>
      <c r="C6" s="228"/>
      <c r="D6" s="228"/>
      <c r="E6" s="228"/>
      <c r="F6" s="228"/>
      <c r="G6" s="228"/>
      <c r="H6" s="228"/>
      <c r="I6" s="228"/>
      <c r="J6" s="228"/>
      <c r="K6" s="228"/>
    </row>
    <row r="7" spans="1:11" ht="17.25" customHeight="1" x14ac:dyDescent="0.25">
      <c r="A7" s="228" t="s">
        <v>120</v>
      </c>
      <c r="B7" s="228"/>
      <c r="C7" s="228"/>
      <c r="D7" s="228"/>
      <c r="E7" s="228"/>
      <c r="F7" s="228"/>
      <c r="G7" s="228"/>
      <c r="H7" s="228"/>
      <c r="I7" s="228"/>
      <c r="J7" s="228"/>
    </row>
    <row r="8" spans="1:11" ht="17.25" customHeight="1" x14ac:dyDescent="0.25">
      <c r="A8" s="228" t="s">
        <v>178</v>
      </c>
      <c r="B8" s="228"/>
      <c r="C8" s="228"/>
      <c r="D8" s="228"/>
      <c r="E8" s="228"/>
      <c r="F8" s="228"/>
      <c r="G8" s="228"/>
      <c r="H8" s="228"/>
      <c r="I8" s="228"/>
      <c r="J8" s="228"/>
    </row>
    <row r="9" spans="1:11" ht="17.25" customHeight="1" x14ac:dyDescent="0.25">
      <c r="A9" s="228"/>
      <c r="B9" s="88" t="s">
        <v>292</v>
      </c>
      <c r="C9" s="228"/>
      <c r="D9" s="228"/>
      <c r="E9" s="228"/>
      <c r="F9" s="228"/>
      <c r="G9" s="228"/>
      <c r="H9" s="228"/>
      <c r="I9" s="228"/>
      <c r="J9" s="228"/>
      <c r="K9" s="228"/>
    </row>
    <row r="10" spans="1:11" ht="17.25" customHeight="1" x14ac:dyDescent="0.25">
      <c r="A10" s="228"/>
      <c r="B10" s="157" t="s">
        <v>294</v>
      </c>
      <c r="C10" s="228"/>
      <c r="D10" s="228"/>
      <c r="E10" s="228"/>
      <c r="F10" s="228"/>
      <c r="G10" s="228"/>
      <c r="H10" s="228"/>
      <c r="I10" s="228"/>
      <c r="J10" s="228"/>
      <c r="K10" s="228"/>
    </row>
    <row r="11" spans="1:11" ht="17.25" customHeight="1" x14ac:dyDescent="0.25">
      <c r="A11" s="228"/>
      <c r="B11" s="228" t="s">
        <v>293</v>
      </c>
      <c r="C11" s="228"/>
      <c r="D11" s="228"/>
      <c r="E11" s="228"/>
      <c r="F11" s="228"/>
      <c r="G11" s="228"/>
      <c r="H11" s="228"/>
      <c r="I11" s="228"/>
      <c r="J11" s="228"/>
      <c r="K11" s="228"/>
    </row>
    <row r="12" spans="1:11" ht="17.25" customHeight="1" x14ac:dyDescent="0.25">
      <c r="A12" s="228"/>
      <c r="B12" s="228" t="s">
        <v>181</v>
      </c>
      <c r="C12" s="228"/>
      <c r="D12" s="228"/>
      <c r="E12" s="228"/>
      <c r="F12" s="228"/>
      <c r="G12" s="228"/>
      <c r="H12" s="228"/>
      <c r="I12" s="228"/>
      <c r="J12" s="228"/>
      <c r="K12" s="228"/>
    </row>
    <row r="13" spans="1:11" ht="17.25" customHeight="1" x14ac:dyDescent="0.25">
      <c r="A13" s="228"/>
      <c r="B13" s="228" t="s">
        <v>116</v>
      </c>
      <c r="C13" s="228"/>
      <c r="D13" s="228"/>
      <c r="E13" s="228"/>
      <c r="F13" s="228"/>
      <c r="G13" s="228"/>
      <c r="H13" s="228"/>
      <c r="I13" s="228"/>
      <c r="J13" s="228"/>
      <c r="K13" s="228"/>
    </row>
    <row r="14" spans="1:11" ht="17.25" customHeight="1" x14ac:dyDescent="0.25">
      <c r="A14" s="228" t="s">
        <v>110</v>
      </c>
      <c r="B14" s="228"/>
      <c r="C14" s="228"/>
      <c r="D14" s="228"/>
      <c r="E14" s="228"/>
      <c r="F14" s="228"/>
      <c r="G14" s="228"/>
      <c r="H14" s="228"/>
      <c r="I14" s="228"/>
      <c r="J14" s="228"/>
      <c r="K14" s="228"/>
    </row>
    <row r="15" spans="1:11" ht="17.25" customHeight="1" x14ac:dyDescent="0.25">
      <c r="A15" s="228" t="s">
        <v>107</v>
      </c>
      <c r="B15" s="228"/>
      <c r="C15" s="228"/>
      <c r="D15" s="228"/>
      <c r="E15" s="228"/>
      <c r="F15" s="228"/>
      <c r="G15" s="228"/>
      <c r="H15" s="228"/>
      <c r="I15" s="228"/>
      <c r="J15" s="228"/>
      <c r="K15" s="228"/>
    </row>
    <row r="16" spans="1:11" ht="17.25" customHeight="1" x14ac:dyDescent="0.25">
      <c r="A16" s="228" t="s">
        <v>108</v>
      </c>
      <c r="B16" s="228"/>
      <c r="C16" s="228"/>
      <c r="D16" s="228"/>
      <c r="E16" s="228"/>
      <c r="F16" s="228"/>
      <c r="G16" s="228"/>
      <c r="H16" s="228"/>
      <c r="I16" s="228"/>
      <c r="J16" s="228"/>
      <c r="K16" s="228"/>
    </row>
    <row r="17" spans="1:11" s="45" customFormat="1" ht="17.25" customHeight="1" x14ac:dyDescent="0.25">
      <c r="A17" s="157" t="s">
        <v>239</v>
      </c>
      <c r="B17" s="157"/>
      <c r="C17" s="157"/>
      <c r="D17" s="157"/>
      <c r="E17" s="157"/>
      <c r="F17" s="157"/>
      <c r="G17" s="157"/>
      <c r="H17" s="157"/>
      <c r="I17" s="157"/>
      <c r="J17" s="157"/>
      <c r="K17" s="157"/>
    </row>
    <row r="18" spans="1:11" ht="17.25" customHeight="1" x14ac:dyDescent="0.25">
      <c r="A18" s="228" t="s">
        <v>240</v>
      </c>
      <c r="B18" s="228"/>
      <c r="C18" s="228"/>
      <c r="D18" s="229"/>
      <c r="E18" s="228"/>
      <c r="F18" s="228"/>
      <c r="G18" s="228"/>
      <c r="H18" s="228"/>
      <c r="I18" s="228"/>
      <c r="J18" s="228"/>
      <c r="K18" s="228"/>
    </row>
    <row r="19" spans="1:11" ht="17.25" customHeight="1" x14ac:dyDescent="0.25">
      <c r="A19" s="228" t="s">
        <v>111</v>
      </c>
      <c r="B19" s="228"/>
      <c r="C19" s="228"/>
      <c r="D19" s="228"/>
      <c r="E19" s="228"/>
      <c r="F19" s="228"/>
      <c r="G19" s="228"/>
      <c r="H19" s="228"/>
      <c r="I19" s="228"/>
      <c r="J19" s="228"/>
      <c r="K19" s="228"/>
    </row>
    <row r="20" spans="1:11" ht="15.75" customHeight="1" x14ac:dyDescent="0.25"/>
    <row r="21" spans="1:11" ht="7.5" customHeight="1" x14ac:dyDescent="0.25">
      <c r="A21" s="227"/>
      <c r="B21" s="227"/>
      <c r="C21" s="227"/>
      <c r="D21" s="227"/>
      <c r="E21" s="227"/>
      <c r="F21" s="227"/>
      <c r="G21" s="227"/>
      <c r="H21" s="227"/>
      <c r="I21" s="227"/>
      <c r="J21" s="227"/>
      <c r="K21" s="227"/>
    </row>
    <row r="22" spans="1:11" x14ac:dyDescent="0.25">
      <c r="A22" s="59" t="s">
        <v>118</v>
      </c>
    </row>
    <row r="23" spans="1:11" x14ac:dyDescent="0.25">
      <c r="B23" s="59" t="s">
        <v>112</v>
      </c>
    </row>
    <row r="24" spans="1:11" x14ac:dyDescent="0.25">
      <c r="B24" s="59" t="s">
        <v>161</v>
      </c>
    </row>
    <row r="26" spans="1:11" ht="15" customHeight="1" x14ac:dyDescent="0.25">
      <c r="A26" s="63" t="s">
        <v>182</v>
      </c>
      <c r="B26" s="226"/>
      <c r="C26" s="63"/>
      <c r="D26" s="63"/>
      <c r="E26" s="63"/>
      <c r="F26" s="63"/>
      <c r="G26" s="63"/>
      <c r="H26" s="63"/>
      <c r="I26" s="63"/>
      <c r="J26" s="63"/>
      <c r="K26" s="63"/>
    </row>
    <row r="27" spans="1:11" ht="72.75" customHeight="1" x14ac:dyDescent="0.25">
      <c r="A27" s="360" t="s">
        <v>191</v>
      </c>
      <c r="B27" s="360"/>
      <c r="C27" s="360"/>
      <c r="D27" s="360"/>
      <c r="E27" s="360"/>
      <c r="F27" s="360"/>
      <c r="G27" s="360"/>
      <c r="H27" s="360"/>
      <c r="I27" s="360"/>
      <c r="J27" s="360"/>
      <c r="K27" s="360"/>
    </row>
    <row r="28" spans="1:11" ht="39.75" customHeight="1" x14ac:dyDescent="0.25">
      <c r="A28" s="360" t="s">
        <v>192</v>
      </c>
      <c r="B28" s="360"/>
      <c r="C28" s="360"/>
      <c r="D28" s="360"/>
      <c r="E28" s="360"/>
      <c r="F28" s="360"/>
      <c r="G28" s="360"/>
      <c r="H28" s="360"/>
      <c r="I28" s="360"/>
      <c r="J28" s="360"/>
      <c r="K28" s="360"/>
    </row>
    <row r="29" spans="1:11" s="225" customFormat="1" ht="42" customHeight="1" x14ac:dyDescent="0.25">
      <c r="A29" s="360"/>
      <c r="B29" s="360"/>
      <c r="C29" s="360"/>
      <c r="D29" s="360"/>
      <c r="E29" s="360"/>
      <c r="F29" s="360"/>
      <c r="G29" s="360"/>
      <c r="H29" s="360"/>
      <c r="I29" s="360"/>
      <c r="J29" s="360"/>
      <c r="K29" s="360"/>
    </row>
    <row r="31" spans="1:11" ht="27" customHeight="1" x14ac:dyDescent="0.25"/>
  </sheetData>
  <sheetProtection algorithmName="SHA-512" hashValue="n4DHIt55W76/3GtkYc6IWWsv7W96BWADO0UlOR+gADsIdiMRWbBxAKLGHq7sB0N1MbyOk2DyS2EwIoKQ6213BQ==" saltValue="zuAer5esfmCTNgFgskwPuA==" spinCount="100000" sheet="1" objects="1" scenarios="1" selectLockedCells="1" selectUnlockedCells="1"/>
  <mergeCells count="10">
    <mergeCell ref="A5:K5"/>
    <mergeCell ref="A28:K28"/>
    <mergeCell ref="A29:K29"/>
    <mergeCell ref="A1:F1"/>
    <mergeCell ref="G1:H1"/>
    <mergeCell ref="I1:J1"/>
    <mergeCell ref="B2:C2"/>
    <mergeCell ref="D2:H2"/>
    <mergeCell ref="A3:K3"/>
    <mergeCell ref="A27:K27"/>
  </mergeCells>
  <conditionalFormatting sqref="G1:K1">
    <cfRule type="cellIs" dxfId="10" priority="1" operator="equal">
      <formula>0</formula>
    </cfRule>
  </conditionalFormatting>
  <pageMargins left="0.7" right="0.7" top="0.75" bottom="0.75" header="0.3" footer="0.3"/>
  <pageSetup scale="85" orientation="portrait" r:id="rId1"/>
  <headerFooter>
    <oddHeader xml:space="preserve">&amp;L&amp;G&amp;R&amp;G
</oddHeader>
    <oddFooter xml:space="preserve">&amp;LRevised on: 01/02/2020&amp;R
</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0254E-33D7-4374-9533-39D3DF11F0EA}">
  <dimension ref="A1:K29"/>
  <sheetViews>
    <sheetView showGridLines="0" showRowColHeaders="0" topLeftCell="A4" workbookViewId="0">
      <selection activeCell="L18" sqref="L18"/>
    </sheetView>
  </sheetViews>
  <sheetFormatPr defaultRowHeight="13.2" x14ac:dyDescent="0.25"/>
  <cols>
    <col min="9" max="9" width="9.109375" customWidth="1"/>
    <col min="10" max="10" width="1.5546875" hidden="1" customWidth="1"/>
    <col min="11" max="11" width="1.5546875" customWidth="1"/>
  </cols>
  <sheetData>
    <row r="1" spans="1:11" ht="20.399999999999999" x14ac:dyDescent="0.35">
      <c r="A1" s="367" t="s">
        <v>281</v>
      </c>
      <c r="B1" s="367"/>
      <c r="C1" s="367"/>
      <c r="D1" s="367"/>
      <c r="E1" s="367"/>
      <c r="F1" s="367"/>
      <c r="G1" s="367"/>
      <c r="H1" s="367"/>
      <c r="I1" s="367"/>
      <c r="J1" s="367"/>
      <c r="K1" s="367"/>
    </row>
    <row r="2" spans="1:11" ht="15" x14ac:dyDescent="0.25">
      <c r="A2" s="368" t="s">
        <v>295</v>
      </c>
      <c r="B2" s="368"/>
      <c r="C2" s="368"/>
      <c r="D2" s="368"/>
      <c r="E2" s="368"/>
      <c r="F2" s="368"/>
      <c r="G2" s="368"/>
      <c r="H2" s="368"/>
      <c r="I2" s="368"/>
      <c r="J2" s="368"/>
      <c r="K2" s="26"/>
    </row>
    <row r="3" spans="1:11" ht="75" customHeight="1" x14ac:dyDescent="0.25">
      <c r="A3" s="352"/>
      <c r="B3" s="352"/>
      <c r="C3" s="352"/>
      <c r="D3" s="352"/>
      <c r="E3" s="352"/>
      <c r="F3" s="352"/>
      <c r="G3" s="352"/>
      <c r="H3" s="352"/>
      <c r="I3" s="352"/>
      <c r="J3" s="352"/>
      <c r="K3" s="352"/>
    </row>
    <row r="4" spans="1:11" ht="27.75" customHeight="1" x14ac:dyDescent="0.25">
      <c r="A4" s="342"/>
      <c r="B4" s="366" t="s">
        <v>296</v>
      </c>
      <c r="C4" s="366"/>
      <c r="D4" s="366"/>
      <c r="E4" s="366"/>
      <c r="F4" s="366"/>
      <c r="G4" s="366"/>
      <c r="H4" s="366"/>
      <c r="I4" s="366"/>
      <c r="J4" s="366"/>
      <c r="K4" s="366"/>
    </row>
    <row r="5" spans="1:11" ht="24.75" customHeight="1" x14ac:dyDescent="0.25">
      <c r="A5" s="342"/>
      <c r="B5" s="366" t="s">
        <v>297</v>
      </c>
      <c r="C5" s="366"/>
      <c r="D5" s="366"/>
      <c r="E5" s="366"/>
      <c r="F5" s="366"/>
      <c r="G5" s="366"/>
      <c r="H5" s="366"/>
      <c r="I5" s="366"/>
      <c r="J5" s="366"/>
      <c r="K5" s="366"/>
    </row>
    <row r="6" spans="1:11" ht="24.75" customHeight="1" x14ac:dyDescent="0.25">
      <c r="A6" s="342"/>
      <c r="B6" s="366" t="s">
        <v>298</v>
      </c>
      <c r="C6" s="366"/>
      <c r="D6" s="366"/>
      <c r="E6" s="366"/>
      <c r="F6" s="366"/>
      <c r="G6" s="366"/>
      <c r="H6" s="366"/>
      <c r="I6" s="366"/>
      <c r="J6" s="366"/>
      <c r="K6" s="366"/>
    </row>
    <row r="7" spans="1:11" ht="28.5" customHeight="1" x14ac:dyDescent="0.25">
      <c r="A7" s="342"/>
      <c r="B7" s="366" t="s">
        <v>299</v>
      </c>
      <c r="C7" s="366"/>
      <c r="D7" s="366"/>
      <c r="E7" s="366"/>
      <c r="F7" s="366"/>
      <c r="G7" s="366"/>
      <c r="H7" s="366"/>
      <c r="I7" s="366"/>
      <c r="J7" s="366"/>
      <c r="K7" s="366"/>
    </row>
    <row r="8" spans="1:11" ht="46.5" customHeight="1" x14ac:dyDescent="0.25">
      <c r="A8" s="342"/>
      <c r="B8" s="366" t="s">
        <v>300</v>
      </c>
      <c r="C8" s="366"/>
      <c r="D8" s="366"/>
      <c r="E8" s="366"/>
      <c r="F8" s="366"/>
      <c r="G8" s="366"/>
      <c r="H8" s="366"/>
      <c r="I8" s="366"/>
      <c r="J8" s="366"/>
      <c r="K8" s="366"/>
    </row>
    <row r="9" spans="1:11" ht="33.75" customHeight="1" x14ac:dyDescent="0.25">
      <c r="A9" s="342"/>
      <c r="B9" s="366" t="s">
        <v>306</v>
      </c>
      <c r="C9" s="366"/>
      <c r="D9" s="366"/>
      <c r="E9" s="366"/>
      <c r="F9" s="366"/>
      <c r="G9" s="366"/>
      <c r="H9" s="366"/>
      <c r="I9" s="366"/>
      <c r="J9" s="366"/>
      <c r="K9" s="366"/>
    </row>
    <row r="10" spans="1:11" ht="24.75" customHeight="1" x14ac:dyDescent="0.25">
      <c r="A10" s="342"/>
      <c r="B10" s="369" t="s">
        <v>301</v>
      </c>
      <c r="C10" s="369"/>
      <c r="D10" s="369"/>
      <c r="E10" s="369"/>
      <c r="F10" s="369"/>
      <c r="G10" s="369"/>
      <c r="H10" s="369"/>
      <c r="I10" s="369"/>
      <c r="J10" s="369"/>
      <c r="K10" s="369"/>
    </row>
    <row r="11" spans="1:11" ht="24.75" customHeight="1" x14ac:dyDescent="0.25">
      <c r="A11" s="343"/>
      <c r="B11" s="366" t="s">
        <v>307</v>
      </c>
      <c r="C11" s="366"/>
      <c r="D11" s="366"/>
      <c r="E11" s="366"/>
      <c r="F11" s="366"/>
      <c r="G11" s="366"/>
      <c r="H11" s="366"/>
      <c r="I11" s="366"/>
      <c r="J11" s="366"/>
      <c r="K11" s="366"/>
    </row>
    <row r="12" spans="1:11" ht="3" customHeight="1" x14ac:dyDescent="0.25">
      <c r="A12" s="344"/>
      <c r="B12" s="345"/>
      <c r="C12" s="345"/>
      <c r="D12" s="345"/>
      <c r="E12" s="345"/>
      <c r="F12" s="345"/>
      <c r="G12" s="345"/>
      <c r="H12" s="345"/>
      <c r="I12" s="345"/>
      <c r="J12" s="345"/>
      <c r="K12" s="345"/>
    </row>
    <row r="13" spans="1:11" ht="39.75" customHeight="1" x14ac:dyDescent="0.25">
      <c r="A13" s="344"/>
      <c r="B13" s="366" t="s">
        <v>308</v>
      </c>
      <c r="C13" s="366"/>
      <c r="D13" s="366"/>
      <c r="E13" s="366"/>
      <c r="F13" s="366"/>
      <c r="G13" s="366"/>
      <c r="H13" s="366"/>
      <c r="I13" s="366"/>
      <c r="J13" s="366"/>
      <c r="K13" s="366"/>
    </row>
    <row r="14" spans="1:11" ht="5.25" customHeight="1" x14ac:dyDescent="0.25">
      <c r="A14" s="346"/>
      <c r="B14" s="347"/>
      <c r="C14" s="347"/>
      <c r="D14" s="347"/>
      <c r="E14" s="347"/>
      <c r="F14" s="347"/>
      <c r="G14" s="347"/>
      <c r="H14" s="347"/>
      <c r="I14" s="347"/>
      <c r="J14" s="347"/>
      <c r="K14" s="347"/>
    </row>
    <row r="15" spans="1:11" ht="36" customHeight="1" x14ac:dyDescent="0.25">
      <c r="A15" s="344"/>
      <c r="B15" s="366" t="s">
        <v>302</v>
      </c>
      <c r="C15" s="366"/>
      <c r="D15" s="366"/>
      <c r="E15" s="366"/>
      <c r="F15" s="366"/>
      <c r="G15" s="366"/>
      <c r="H15" s="366"/>
      <c r="I15" s="366"/>
      <c r="J15" s="366"/>
      <c r="K15" s="366"/>
    </row>
    <row r="16" spans="1:11" ht="2.25" customHeight="1" x14ac:dyDescent="0.25">
      <c r="A16" s="346"/>
      <c r="B16" s="347"/>
      <c r="C16" s="347"/>
      <c r="D16" s="347"/>
      <c r="E16" s="347"/>
      <c r="F16" s="347"/>
      <c r="G16" s="347"/>
      <c r="H16" s="347"/>
      <c r="I16" s="347"/>
      <c r="J16" s="347"/>
      <c r="K16" s="347"/>
    </row>
    <row r="17" spans="1:11" ht="51.75" customHeight="1" x14ac:dyDescent="0.25">
      <c r="A17" s="342"/>
      <c r="B17" s="366" t="s">
        <v>303</v>
      </c>
      <c r="C17" s="366"/>
      <c r="D17" s="366"/>
      <c r="E17" s="366"/>
      <c r="F17" s="366"/>
      <c r="G17" s="366"/>
      <c r="H17" s="366"/>
      <c r="I17" s="366"/>
      <c r="J17" s="366"/>
      <c r="K17" s="366"/>
    </row>
    <row r="18" spans="1:11" ht="42" customHeight="1" x14ac:dyDescent="0.25">
      <c r="A18" s="342"/>
      <c r="B18" s="366" t="s">
        <v>311</v>
      </c>
      <c r="C18" s="366"/>
      <c r="D18" s="366"/>
      <c r="E18" s="366"/>
      <c r="F18" s="366"/>
      <c r="G18" s="366"/>
      <c r="H18" s="366"/>
      <c r="I18" s="366"/>
      <c r="J18" s="366"/>
      <c r="K18" s="366"/>
    </row>
    <row r="19" spans="1:11" ht="13.8" x14ac:dyDescent="0.25">
      <c r="A19" s="348"/>
      <c r="B19" s="349"/>
      <c r="C19" s="348"/>
      <c r="D19" s="348"/>
      <c r="E19" s="348"/>
      <c r="F19" s="348"/>
      <c r="G19" s="348"/>
      <c r="H19" s="348"/>
      <c r="I19" s="348"/>
      <c r="J19" s="348"/>
      <c r="K19" s="348"/>
    </row>
    <row r="20" spans="1:11" ht="13.8" x14ac:dyDescent="0.25">
      <c r="A20" s="350"/>
      <c r="B20" s="350"/>
      <c r="C20" s="350"/>
      <c r="D20" s="350"/>
      <c r="E20" s="350"/>
      <c r="F20" s="350"/>
      <c r="G20" s="350"/>
      <c r="H20" s="350"/>
      <c r="I20" s="350"/>
      <c r="J20" s="350"/>
      <c r="K20" s="350"/>
    </row>
    <row r="21" spans="1:11" ht="54.75" customHeight="1" x14ac:dyDescent="0.25">
      <c r="A21" s="351" t="s">
        <v>304</v>
      </c>
      <c r="B21" s="351"/>
      <c r="C21" s="351"/>
      <c r="D21" s="351"/>
      <c r="E21" s="351"/>
      <c r="F21" s="351"/>
      <c r="G21" s="351"/>
      <c r="H21" s="351"/>
      <c r="I21" s="351"/>
      <c r="J21" s="351"/>
      <c r="K21" s="351"/>
    </row>
    <row r="22" spans="1:11" ht="31.5" customHeight="1" x14ac:dyDescent="0.25">
      <c r="A22" s="351" t="s">
        <v>305</v>
      </c>
      <c r="B22" s="351"/>
      <c r="C22" s="351"/>
      <c r="D22" s="351"/>
      <c r="E22" s="351"/>
      <c r="F22" s="351"/>
      <c r="G22" s="351"/>
      <c r="H22" s="351"/>
      <c r="I22" s="351"/>
      <c r="J22" s="351"/>
      <c r="K22" s="351"/>
    </row>
    <row r="23" spans="1:11" ht="13.8" x14ac:dyDescent="0.25">
      <c r="A23" s="53"/>
      <c r="B23" s="53"/>
      <c r="C23" s="53"/>
      <c r="D23" s="53"/>
      <c r="E23" s="53"/>
      <c r="F23" s="53"/>
      <c r="G23" s="53"/>
      <c r="H23" s="53"/>
      <c r="I23" s="53"/>
      <c r="J23" s="53"/>
      <c r="K23" s="53"/>
    </row>
    <row r="24" spans="1:11" ht="13.8" x14ac:dyDescent="0.25">
      <c r="A24" s="53"/>
      <c r="B24" s="53"/>
      <c r="C24" s="53"/>
      <c r="D24" s="53"/>
      <c r="E24" s="53"/>
      <c r="F24" s="53"/>
      <c r="G24" s="53"/>
      <c r="H24" s="53"/>
      <c r="I24" s="53"/>
      <c r="J24" s="53"/>
      <c r="K24" s="53"/>
    </row>
    <row r="25" spans="1:11" ht="13.8" x14ac:dyDescent="0.25">
      <c r="A25" s="53"/>
      <c r="B25" s="53"/>
      <c r="C25" s="53"/>
      <c r="D25" s="53"/>
      <c r="E25" s="53"/>
      <c r="F25" s="53"/>
      <c r="G25" s="53"/>
      <c r="H25" s="53"/>
      <c r="I25" s="53"/>
      <c r="J25" s="53"/>
      <c r="K25" s="53"/>
    </row>
    <row r="26" spans="1:11" ht="13.8" x14ac:dyDescent="0.25">
      <c r="A26" s="53"/>
      <c r="B26" s="53"/>
      <c r="C26" s="53"/>
      <c r="D26" s="53"/>
      <c r="E26" s="53"/>
      <c r="F26" s="53"/>
      <c r="G26" s="53"/>
      <c r="H26" s="53"/>
      <c r="I26" s="53"/>
      <c r="J26" s="53"/>
      <c r="K26" s="53"/>
    </row>
    <row r="27" spans="1:11" ht="13.8" x14ac:dyDescent="0.25">
      <c r="A27" s="45"/>
      <c r="B27" s="45"/>
      <c r="C27" s="45"/>
      <c r="D27" s="45"/>
      <c r="E27" s="45"/>
      <c r="F27" s="45"/>
      <c r="G27" s="45"/>
      <c r="H27" s="45"/>
      <c r="I27" s="45"/>
      <c r="J27" s="45"/>
      <c r="K27" s="45"/>
    </row>
    <row r="28" spans="1:11" x14ac:dyDescent="0.25">
      <c r="A28" s="26"/>
      <c r="B28" s="26"/>
      <c r="C28" s="26"/>
      <c r="D28" s="26"/>
      <c r="E28" s="26"/>
      <c r="F28" s="26"/>
      <c r="G28" s="26"/>
      <c r="H28" s="26"/>
      <c r="I28" s="26"/>
      <c r="J28" s="26"/>
      <c r="K28" s="26"/>
    </row>
    <row r="29" spans="1:11" x14ac:dyDescent="0.25">
      <c r="A29" s="26"/>
      <c r="B29" s="26"/>
      <c r="C29" s="26"/>
      <c r="D29" s="26"/>
      <c r="E29" s="26"/>
      <c r="F29" s="26"/>
      <c r="G29" s="26"/>
      <c r="H29" s="26"/>
      <c r="I29" s="26"/>
      <c r="J29" s="26"/>
      <c r="K29" s="26"/>
    </row>
  </sheetData>
  <sheetProtection algorithmName="SHA-512" hashValue="ulai8KdOlO7MoVnOBNuBEYbUkiPJ3CTr/myQmZs23hnpKBrUFmWa5Wm9PWbDLdnVzUA7//JMqBQTRR6VRn2wUg==" saltValue="0EWXQS+cb8rGSSfcviYwcg==" spinCount="100000" sheet="1" objects="1" scenarios="1"/>
  <mergeCells count="17">
    <mergeCell ref="B13:K13"/>
    <mergeCell ref="A1:K1"/>
    <mergeCell ref="A2:J2"/>
    <mergeCell ref="A3:K3"/>
    <mergeCell ref="B4:K4"/>
    <mergeCell ref="B5:K5"/>
    <mergeCell ref="B6:K6"/>
    <mergeCell ref="B7:K7"/>
    <mergeCell ref="B8:K8"/>
    <mergeCell ref="B9:K9"/>
    <mergeCell ref="B10:K10"/>
    <mergeCell ref="B11:K11"/>
    <mergeCell ref="B15:K15"/>
    <mergeCell ref="B17:K17"/>
    <mergeCell ref="B18:K18"/>
    <mergeCell ref="A21:K21"/>
    <mergeCell ref="A22:K22"/>
  </mergeCells>
  <pageMargins left="0.7" right="0.7" top="0.75" bottom="0.75" header="0.3" footer="0.3"/>
  <pageSetup orientation="portrait" r:id="rId1"/>
  <headerFooter>
    <oddFooter>&amp;LRevised on: 01/02/2020</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T117"/>
  <sheetViews>
    <sheetView showGridLines="0" showRowColHeaders="0" zoomScale="90" zoomScaleNormal="90" workbookViewId="0">
      <selection activeCell="P25" sqref="P24:P25"/>
    </sheetView>
  </sheetViews>
  <sheetFormatPr defaultColWidth="9.109375" defaultRowHeight="13.2" x14ac:dyDescent="0.25"/>
  <cols>
    <col min="1" max="1" width="23.44140625" style="162" customWidth="1"/>
    <col min="2" max="2" width="11.33203125" style="186" customWidth="1"/>
    <col min="3" max="3" width="9.109375" style="185"/>
    <col min="4" max="4" width="9.109375" style="186"/>
    <col min="5" max="5" width="17.6640625" style="186" customWidth="1"/>
    <col min="6" max="6" width="7.6640625" style="186" customWidth="1"/>
    <col min="7" max="7" width="11" style="186" customWidth="1"/>
    <col min="8" max="8" width="16.6640625" style="186" customWidth="1"/>
    <col min="9" max="9" width="18.44140625" style="30" bestFit="1" customWidth="1"/>
    <col min="10" max="10" width="0" style="30" hidden="1" customWidth="1"/>
    <col min="11" max="11" width="11" style="30" hidden="1" customWidth="1"/>
    <col min="12" max="12" width="9.109375" style="30" hidden="1" customWidth="1"/>
    <col min="13" max="16" width="9.109375" style="30"/>
    <col min="17" max="17" width="29.33203125" style="30" bestFit="1" customWidth="1"/>
    <col min="18" max="16384" width="9.109375" style="30"/>
  </cols>
  <sheetData>
    <row r="1" spans="1:11" ht="9.75" customHeight="1" x14ac:dyDescent="0.25">
      <c r="B1" s="162"/>
      <c r="C1" s="161"/>
      <c r="D1" s="162"/>
      <c r="E1" s="162"/>
      <c r="F1" s="162"/>
      <c r="G1" s="162"/>
      <c r="H1" s="162"/>
      <c r="J1" s="370"/>
      <c r="K1" s="371"/>
    </row>
    <row r="2" spans="1:11" ht="15" customHeight="1" x14ac:dyDescent="0.25">
      <c r="A2" s="42"/>
      <c r="B2" s="187"/>
      <c r="C2" s="120"/>
      <c r="D2" s="187"/>
      <c r="J2" s="370"/>
      <c r="K2" s="371"/>
    </row>
    <row r="3" spans="1:11" ht="15.75" customHeight="1" x14ac:dyDescent="0.25">
      <c r="A3" s="169" t="s">
        <v>183</v>
      </c>
      <c r="B3" s="383"/>
      <c r="C3" s="384"/>
      <c r="D3" s="384"/>
      <c r="E3" s="385"/>
      <c r="G3" s="170" t="s">
        <v>12</v>
      </c>
      <c r="H3" s="44">
        <f ca="1">TODAY()</f>
        <v>43836</v>
      </c>
      <c r="J3" s="375"/>
      <c r="K3" s="375"/>
    </row>
    <row r="4" spans="1:11" ht="9.75" customHeight="1" x14ac:dyDescent="0.25">
      <c r="A4" s="33"/>
      <c r="B4" s="172"/>
      <c r="C4" s="172"/>
      <c r="D4" s="172"/>
      <c r="E4" s="172"/>
      <c r="G4" s="170"/>
      <c r="H4" s="34"/>
      <c r="J4" s="370"/>
      <c r="K4" s="370"/>
    </row>
    <row r="5" spans="1:11" ht="9.75" customHeight="1" thickBot="1" x14ac:dyDescent="0.3">
      <c r="A5" s="33"/>
      <c r="B5" s="172"/>
      <c r="C5" s="172"/>
      <c r="D5" s="172"/>
      <c r="E5" s="172"/>
      <c r="G5" s="170"/>
      <c r="H5" s="35"/>
      <c r="J5" s="370"/>
      <c r="K5" s="370"/>
    </row>
    <row r="6" spans="1:11" ht="15" customHeight="1" thickBot="1" x14ac:dyDescent="0.3">
      <c r="A6" s="169" t="s">
        <v>179</v>
      </c>
      <c r="B6" s="372"/>
      <c r="C6" s="373"/>
      <c r="D6" s="372"/>
      <c r="E6" s="373"/>
      <c r="G6" s="170" t="s">
        <v>15</v>
      </c>
      <c r="H6" s="27"/>
    </row>
    <row r="7" spans="1:11" x14ac:dyDescent="0.25">
      <c r="A7" s="33"/>
      <c r="B7" s="170" t="s">
        <v>45</v>
      </c>
      <c r="C7" s="187"/>
      <c r="D7" s="170" t="s">
        <v>44</v>
      </c>
      <c r="E7" s="187"/>
      <c r="G7" s="170"/>
      <c r="H7" s="35"/>
    </row>
    <row r="8" spans="1:11" ht="12.75" customHeight="1" x14ac:dyDescent="0.25">
      <c r="A8" s="169"/>
      <c r="B8" s="90"/>
      <c r="C8" s="172"/>
      <c r="D8" s="172"/>
      <c r="E8" s="164"/>
      <c r="F8" s="164"/>
      <c r="G8" s="164"/>
      <c r="H8" s="82" t="str">
        <f>IF(H12=1,((K8+K10)/AMI!B14),IF(H12=2,(K8+K10)/AMI!C14,IF(H12=3,(K8+K10)/AMI!D14,IF(H12=4,(K8+K10)/AMI!E14,IF(H12=5,((K8+K10)/AMI!F14),IF(H12=6,((K8+K10))/AMI!G14,""))))))</f>
        <v/>
      </c>
      <c r="K8" s="150">
        <f>H11*12</f>
        <v>0</v>
      </c>
    </row>
    <row r="9" spans="1:11" ht="13.5" customHeight="1" x14ac:dyDescent="0.25">
      <c r="A9" s="169" t="s">
        <v>41</v>
      </c>
      <c r="B9" s="123"/>
      <c r="C9" s="172"/>
      <c r="D9" s="172"/>
      <c r="E9" s="380" t="s">
        <v>200</v>
      </c>
      <c r="F9" s="381"/>
      <c r="G9" s="382"/>
      <c r="H9" s="43" t="str">
        <f>IF(H12=7,((K8+K10)/AMI!H14),IF(H12=8,(K8+K10)/AMI!I14,IF(H12=9,(K8+K10)/AMI!J14,IF(H12=10,(K8+K10)/AMI!K14,""))))</f>
        <v/>
      </c>
      <c r="K9" s="74"/>
    </row>
    <row r="10" spans="1:11" ht="7.5" customHeight="1" x14ac:dyDescent="0.25">
      <c r="B10" s="83"/>
      <c r="C10" s="83"/>
      <c r="D10" s="83"/>
      <c r="E10" s="164"/>
      <c r="F10" s="164"/>
      <c r="G10" s="164"/>
      <c r="K10" s="150">
        <f>(D10*12)</f>
        <v>0</v>
      </c>
    </row>
    <row r="11" spans="1:11" ht="28.5" customHeight="1" x14ac:dyDescent="0.25">
      <c r="A11" s="174" t="s">
        <v>0</v>
      </c>
      <c r="B11" s="174"/>
      <c r="C11" s="386" t="s">
        <v>58</v>
      </c>
      <c r="D11" s="387"/>
      <c r="E11" s="75"/>
      <c r="F11" s="75"/>
      <c r="G11" s="36" t="s">
        <v>93</v>
      </c>
      <c r="H11" s="76">
        <f>'Income Calculations Sheet'!H45:K45</f>
        <v>0</v>
      </c>
    </row>
    <row r="12" spans="1:11" ht="14.4" customHeight="1" x14ac:dyDescent="0.25">
      <c r="A12" s="161"/>
      <c r="B12" s="28"/>
      <c r="G12" s="36" t="s">
        <v>32</v>
      </c>
      <c r="H12" s="77"/>
      <c r="I12" s="40"/>
    </row>
    <row r="13" spans="1:11" ht="7.5" customHeight="1" x14ac:dyDescent="0.25">
      <c r="B13" s="37"/>
      <c r="C13" s="78"/>
      <c r="D13" s="78"/>
      <c r="E13" s="78"/>
      <c r="F13" s="78"/>
      <c r="G13" s="78"/>
      <c r="H13" s="78"/>
    </row>
    <row r="14" spans="1:11" ht="12" customHeight="1" x14ac:dyDescent="0.25">
      <c r="B14" s="28"/>
      <c r="C14" s="378" t="s">
        <v>162</v>
      </c>
      <c r="D14" s="379"/>
      <c r="E14" s="379"/>
      <c r="F14" s="379"/>
      <c r="G14" s="379"/>
      <c r="H14" s="379"/>
    </row>
    <row r="15" spans="1:11" ht="17.25" customHeight="1" x14ac:dyDescent="0.25">
      <c r="B15" s="89">
        <f>(B12+B14)</f>
        <v>0</v>
      </c>
      <c r="C15" s="379"/>
      <c r="D15" s="379"/>
      <c r="E15" s="379"/>
      <c r="F15" s="379"/>
      <c r="G15" s="379"/>
      <c r="H15" s="379"/>
    </row>
    <row r="16" spans="1:11" s="252" customFormat="1" ht="6.75" customHeight="1" x14ac:dyDescent="0.25">
      <c r="B16" s="38"/>
      <c r="C16" s="78"/>
      <c r="D16" s="78"/>
      <c r="E16" s="78"/>
      <c r="F16" s="78"/>
      <c r="G16" s="78"/>
      <c r="H16" s="78"/>
    </row>
    <row r="17" spans="1:254" s="252" customFormat="1" ht="16.95" customHeight="1" x14ac:dyDescent="0.25">
      <c r="A17" s="251" t="s">
        <v>275</v>
      </c>
      <c r="B17" s="251"/>
      <c r="C17" s="255"/>
      <c r="D17" s="256"/>
      <c r="E17" s="253"/>
      <c r="F17" s="254"/>
      <c r="G17" s="172"/>
      <c r="H17" s="172"/>
      <c r="I17" s="83"/>
      <c r="J17" s="83"/>
      <c r="K17" s="83"/>
      <c r="L17" s="83"/>
      <c r="M17" s="83"/>
      <c r="N17" s="83"/>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0"/>
      <c r="EK17" s="250"/>
      <c r="EL17" s="250"/>
      <c r="EM17" s="250"/>
      <c r="EN17" s="250"/>
      <c r="EO17" s="250"/>
      <c r="EP17" s="250"/>
      <c r="EQ17" s="250"/>
      <c r="ER17" s="250"/>
      <c r="ES17" s="250"/>
      <c r="ET17" s="250"/>
      <c r="EU17" s="250"/>
      <c r="EV17" s="250"/>
      <c r="EW17" s="250"/>
      <c r="EX17" s="250"/>
      <c r="EY17" s="250"/>
      <c r="EZ17" s="250"/>
      <c r="FA17" s="250"/>
      <c r="FB17" s="250"/>
      <c r="FC17" s="250"/>
      <c r="FD17" s="250"/>
      <c r="FE17" s="250"/>
      <c r="FF17" s="250"/>
      <c r="FG17" s="250"/>
      <c r="FH17" s="250"/>
      <c r="FI17" s="250"/>
      <c r="FJ17" s="250"/>
      <c r="FK17" s="250"/>
      <c r="FL17" s="250"/>
      <c r="FM17" s="250"/>
      <c r="FN17" s="250"/>
      <c r="FO17" s="250"/>
      <c r="FP17" s="250"/>
      <c r="FQ17" s="250"/>
      <c r="FR17" s="250"/>
      <c r="FS17" s="250"/>
      <c r="FT17" s="250"/>
      <c r="FU17" s="250"/>
      <c r="FV17" s="250"/>
      <c r="FW17" s="250"/>
      <c r="FX17" s="250"/>
      <c r="FY17" s="250"/>
      <c r="FZ17" s="250"/>
      <c r="GA17" s="250"/>
      <c r="GB17" s="250"/>
      <c r="GC17" s="250"/>
      <c r="GD17" s="250"/>
      <c r="GE17" s="250"/>
      <c r="GF17" s="250"/>
      <c r="GG17" s="250"/>
      <c r="GH17" s="250"/>
      <c r="GI17" s="250"/>
      <c r="GJ17" s="250"/>
      <c r="GK17" s="250"/>
      <c r="GL17" s="250"/>
      <c r="GM17" s="250"/>
      <c r="GN17" s="250"/>
      <c r="GO17" s="250"/>
      <c r="GP17" s="250"/>
      <c r="GQ17" s="250"/>
      <c r="GR17" s="250"/>
      <c r="GS17" s="250"/>
      <c r="GT17" s="250"/>
      <c r="GU17" s="250"/>
      <c r="GV17" s="250"/>
      <c r="GW17" s="250"/>
      <c r="GX17" s="250"/>
      <c r="GY17" s="250"/>
      <c r="GZ17" s="250"/>
      <c r="HA17" s="250"/>
      <c r="HB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c r="HZ17" s="250"/>
      <c r="IA17" s="250"/>
      <c r="IB17" s="250"/>
      <c r="IC17" s="250"/>
      <c r="ID17" s="250"/>
      <c r="IE17" s="250"/>
      <c r="IF17" s="250"/>
      <c r="IG17" s="250"/>
      <c r="IH17" s="250"/>
      <c r="II17" s="250"/>
      <c r="IJ17" s="250"/>
      <c r="IK17" s="250"/>
      <c r="IL17" s="250"/>
      <c r="IM17" s="250"/>
      <c r="IN17" s="250"/>
      <c r="IO17" s="250"/>
      <c r="IP17" s="250"/>
      <c r="IQ17" s="250"/>
      <c r="IR17" s="250"/>
      <c r="IS17" s="250"/>
      <c r="IT17" s="250"/>
    </row>
    <row r="18" spans="1:254" s="252" customFormat="1" ht="6.75" customHeight="1" x14ac:dyDescent="0.25">
      <c r="B18" s="38"/>
      <c r="C18" s="78"/>
      <c r="D18" s="78"/>
      <c r="E18" s="78"/>
      <c r="F18" s="78"/>
      <c r="G18" s="78"/>
      <c r="H18" s="78"/>
    </row>
    <row r="19" spans="1:254" s="252" customFormat="1" ht="14.25" customHeight="1" x14ac:dyDescent="0.25">
      <c r="A19" s="252" t="s">
        <v>276</v>
      </c>
      <c r="B19" s="331"/>
      <c r="C19" s="78"/>
      <c r="D19" s="78"/>
      <c r="E19" s="78"/>
      <c r="F19" s="78"/>
      <c r="G19" s="78"/>
      <c r="H19" s="78"/>
    </row>
    <row r="20" spans="1:254" s="252" customFormat="1" ht="6.75" customHeight="1" x14ac:dyDescent="0.25">
      <c r="B20" s="38"/>
      <c r="C20" s="78"/>
      <c r="D20" s="78"/>
      <c r="E20" s="78"/>
      <c r="F20" s="78"/>
      <c r="G20" s="78"/>
      <c r="H20" s="78"/>
    </row>
    <row r="21" spans="1:254" ht="17.25" customHeight="1" x14ac:dyDescent="0.25">
      <c r="A21" s="167" t="s">
        <v>193</v>
      </c>
      <c r="B21" s="390"/>
      <c r="C21" s="391"/>
      <c r="D21" s="391"/>
      <c r="E21" s="78"/>
      <c r="F21" s="78"/>
      <c r="G21" s="78"/>
      <c r="H21" s="78"/>
    </row>
    <row r="22" spans="1:254" ht="6.75" customHeight="1" x14ac:dyDescent="0.25">
      <c r="B22" s="38"/>
      <c r="C22" s="78"/>
      <c r="D22" s="78"/>
      <c r="E22" s="78"/>
      <c r="F22" s="78"/>
      <c r="G22" s="78"/>
      <c r="H22" s="78"/>
    </row>
    <row r="23" spans="1:254" ht="15.75" customHeight="1" x14ac:dyDescent="0.25">
      <c r="A23" s="167" t="s">
        <v>113</v>
      </c>
      <c r="B23" s="376"/>
      <c r="C23" s="377"/>
      <c r="D23" s="377"/>
      <c r="E23" s="377"/>
      <c r="F23" s="169"/>
      <c r="G23" s="170"/>
      <c r="H23" s="39"/>
    </row>
    <row r="24" spans="1:254" ht="9.6" customHeight="1" x14ac:dyDescent="0.25"/>
    <row r="25" spans="1:254" ht="13.8" x14ac:dyDescent="0.25">
      <c r="A25" s="167" t="s">
        <v>1</v>
      </c>
      <c r="B25" s="167"/>
      <c r="C25" s="167"/>
      <c r="D25" s="167"/>
      <c r="E25" s="167"/>
      <c r="F25" s="167"/>
      <c r="G25" s="167"/>
      <c r="H25" s="167"/>
    </row>
    <row r="26" spans="1:254" ht="6" customHeight="1" x14ac:dyDescent="0.25"/>
    <row r="27" spans="1:254" x14ac:dyDescent="0.25">
      <c r="B27" s="31"/>
      <c r="D27" s="169" t="s">
        <v>17</v>
      </c>
      <c r="E27" s="395"/>
      <c r="F27" s="396"/>
      <c r="G27" s="396"/>
      <c r="H27" s="397"/>
    </row>
    <row r="28" spans="1:254" ht="4.5" customHeight="1" x14ac:dyDescent="0.25">
      <c r="D28" s="169"/>
    </row>
    <row r="29" spans="1:254" x14ac:dyDescent="0.25">
      <c r="B29" s="31"/>
      <c r="D29" s="169" t="s">
        <v>17</v>
      </c>
      <c r="E29" s="395"/>
      <c r="F29" s="396"/>
      <c r="G29" s="396"/>
      <c r="H29" s="397"/>
    </row>
    <row r="30" spans="1:254" ht="4.5" customHeight="1" x14ac:dyDescent="0.25">
      <c r="D30" s="169"/>
    </row>
    <row r="31" spans="1:254" x14ac:dyDescent="0.25">
      <c r="B31" s="31"/>
      <c r="D31" s="169" t="s">
        <v>17</v>
      </c>
      <c r="E31" s="395"/>
      <c r="F31" s="396"/>
      <c r="G31" s="396"/>
      <c r="H31" s="397"/>
    </row>
    <row r="32" spans="1:254" ht="9" customHeight="1" x14ac:dyDescent="0.25">
      <c r="A32" s="165"/>
      <c r="B32" s="165"/>
      <c r="C32" s="165"/>
      <c r="D32" s="165"/>
      <c r="E32" s="165"/>
      <c r="F32" s="165"/>
      <c r="G32" s="165"/>
      <c r="H32" s="165"/>
    </row>
    <row r="33" spans="1:8" s="162" customFormat="1" x14ac:dyDescent="0.25">
      <c r="A33" s="173" t="s">
        <v>114</v>
      </c>
      <c r="B33" s="31"/>
      <c r="C33" s="185"/>
      <c r="D33" s="169" t="s">
        <v>49</v>
      </c>
      <c r="E33" s="395"/>
      <c r="F33" s="396"/>
      <c r="G33" s="396"/>
      <c r="H33" s="397"/>
    </row>
    <row r="34" spans="1:8" s="162" customFormat="1" ht="9" customHeight="1" x14ac:dyDescent="0.25">
      <c r="A34" s="165"/>
      <c r="B34" s="165"/>
      <c r="C34" s="165"/>
      <c r="D34" s="165"/>
      <c r="E34" s="165"/>
      <c r="F34" s="165"/>
      <c r="G34" s="165"/>
      <c r="H34" s="165"/>
    </row>
    <row r="35" spans="1:8" s="162" customFormat="1" ht="18.75" hidden="1" customHeight="1" thickBot="1" x14ac:dyDescent="0.3">
      <c r="A35" s="181" t="s">
        <v>194</v>
      </c>
      <c r="B35" s="182"/>
      <c r="C35" s="182"/>
      <c r="D35" s="182"/>
      <c r="E35" s="182"/>
      <c r="F35" s="182"/>
      <c r="G35" s="182"/>
      <c r="H35" s="182"/>
    </row>
    <row r="36" spans="1:8" s="162" customFormat="1" ht="9" hidden="1" customHeight="1" thickTop="1" x14ac:dyDescent="0.25">
      <c r="A36" s="165"/>
      <c r="B36" s="165"/>
      <c r="C36" s="165"/>
      <c r="D36" s="165"/>
      <c r="E36" s="165"/>
      <c r="F36" s="165"/>
      <c r="G36" s="165"/>
      <c r="H36" s="165"/>
    </row>
    <row r="37" spans="1:8" s="162" customFormat="1" hidden="1" x14ac:dyDescent="0.25">
      <c r="A37" s="173" t="s">
        <v>195</v>
      </c>
      <c r="B37" s="31"/>
      <c r="C37" s="185"/>
      <c r="D37" s="169"/>
      <c r="E37" s="41"/>
      <c r="F37" s="41"/>
      <c r="G37" s="41"/>
      <c r="H37" s="41"/>
    </row>
    <row r="38" spans="1:8" s="162" customFormat="1" ht="9" hidden="1" customHeight="1" x14ac:dyDescent="0.25">
      <c r="A38" s="165"/>
      <c r="B38" s="165"/>
      <c r="C38" s="165"/>
      <c r="D38" s="165"/>
      <c r="E38" s="165"/>
      <c r="F38" s="165"/>
      <c r="G38" s="165"/>
      <c r="H38" s="165"/>
    </row>
    <row r="39" spans="1:8" s="162" customFormat="1" hidden="1" x14ac:dyDescent="0.25">
      <c r="A39" s="173" t="s">
        <v>196</v>
      </c>
      <c r="B39" s="31"/>
      <c r="C39" s="185"/>
      <c r="D39" s="169"/>
      <c r="E39" s="41"/>
      <c r="F39" s="41"/>
      <c r="G39" s="41"/>
      <c r="H39" s="41"/>
    </row>
    <row r="40" spans="1:8" s="162" customFormat="1" ht="9" hidden="1" customHeight="1" x14ac:dyDescent="0.25">
      <c r="A40" s="165"/>
      <c r="B40" s="165"/>
      <c r="C40" s="165"/>
      <c r="D40" s="165"/>
      <c r="E40" s="165"/>
      <c r="F40" s="165"/>
      <c r="G40" s="165"/>
      <c r="H40" s="165"/>
    </row>
    <row r="41" spans="1:8" s="162" customFormat="1" hidden="1" x14ac:dyDescent="0.25">
      <c r="A41" s="173" t="s">
        <v>197</v>
      </c>
      <c r="B41" s="31"/>
      <c r="C41" s="185"/>
      <c r="D41" s="169"/>
      <c r="E41" s="41"/>
      <c r="F41" s="41"/>
      <c r="G41" s="41"/>
      <c r="H41" s="41"/>
    </row>
    <row r="42" spans="1:8" s="162" customFormat="1" ht="9" hidden="1" customHeight="1" x14ac:dyDescent="0.25">
      <c r="A42" s="165"/>
      <c r="B42" s="165"/>
      <c r="C42" s="165"/>
      <c r="D42" s="165"/>
      <c r="E42" s="165"/>
      <c r="F42" s="165"/>
      <c r="G42" s="165"/>
      <c r="H42" s="165"/>
    </row>
    <row r="43" spans="1:8" s="162" customFormat="1" hidden="1" x14ac:dyDescent="0.25">
      <c r="A43" s="173" t="s">
        <v>198</v>
      </c>
      <c r="B43" s="31"/>
      <c r="C43" s="185"/>
      <c r="D43" s="169"/>
      <c r="E43" s="41"/>
      <c r="F43" s="41"/>
      <c r="G43" s="41"/>
      <c r="H43" s="41"/>
    </row>
    <row r="44" spans="1:8" s="162" customFormat="1" ht="9" hidden="1" customHeight="1" x14ac:dyDescent="0.25">
      <c r="A44" s="165"/>
      <c r="B44" s="165"/>
      <c r="C44" s="165"/>
      <c r="D44" s="165"/>
      <c r="E44" s="165"/>
      <c r="F44" s="165"/>
      <c r="G44" s="165"/>
      <c r="H44" s="165"/>
    </row>
    <row r="45" spans="1:8" s="162" customFormat="1" hidden="1" x14ac:dyDescent="0.25">
      <c r="A45" s="173" t="s">
        <v>199</v>
      </c>
      <c r="B45" s="31"/>
      <c r="C45" s="185"/>
      <c r="D45" s="169"/>
      <c r="E45" s="41"/>
      <c r="F45" s="41"/>
      <c r="G45" s="41"/>
      <c r="H45" s="41"/>
    </row>
    <row r="46" spans="1:8" s="162" customFormat="1" ht="9" customHeight="1" x14ac:dyDescent="0.25">
      <c r="A46" s="165"/>
      <c r="B46" s="165"/>
      <c r="C46" s="165"/>
      <c r="D46" s="165"/>
      <c r="E46" s="165"/>
      <c r="F46" s="165"/>
      <c r="G46" s="165"/>
      <c r="H46" s="165"/>
    </row>
    <row r="47" spans="1:8" x14ac:dyDescent="0.25">
      <c r="A47" s="163" t="s">
        <v>13</v>
      </c>
      <c r="B47" s="180">
        <f>B15+B27+B29+B31+B33+B37+B39+B41+B43+B45</f>
        <v>0</v>
      </c>
    </row>
    <row r="48" spans="1:8" x14ac:dyDescent="0.25">
      <c r="A48" s="169"/>
      <c r="B48" s="37"/>
    </row>
    <row r="49" spans="1:254" s="336" customFormat="1" ht="13.8" x14ac:dyDescent="0.25">
      <c r="A49" s="166" t="s">
        <v>16</v>
      </c>
      <c r="B49" s="166"/>
      <c r="C49" s="166"/>
      <c r="D49" s="166"/>
      <c r="E49" s="170"/>
      <c r="F49" s="168"/>
      <c r="G49" s="168"/>
      <c r="H49" s="168"/>
    </row>
    <row r="50" spans="1:254" ht="6.75" customHeight="1" x14ac:dyDescent="0.25">
      <c r="A50" s="161"/>
      <c r="B50" s="185"/>
      <c r="D50" s="185"/>
      <c r="E50" s="168"/>
      <c r="F50" s="168"/>
      <c r="G50" s="168"/>
      <c r="H50" s="168"/>
      <c r="I50" s="83"/>
      <c r="J50" s="83"/>
      <c r="K50" s="83"/>
      <c r="L50" s="83"/>
      <c r="M50" s="83"/>
      <c r="N50" s="83"/>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c r="DJ50" s="374"/>
      <c r="DK50" s="374"/>
      <c r="DL50" s="374"/>
      <c r="DM50" s="374"/>
      <c r="DN50" s="374"/>
      <c r="DO50" s="374"/>
      <c r="DP50" s="374"/>
      <c r="DQ50" s="374"/>
      <c r="DR50" s="374"/>
      <c r="DS50" s="374"/>
      <c r="DT50" s="374"/>
      <c r="DU50" s="374"/>
      <c r="DV50" s="374"/>
      <c r="DW50" s="374"/>
      <c r="DX50" s="374"/>
      <c r="DY50" s="374"/>
      <c r="DZ50" s="374"/>
      <c r="EA50" s="374"/>
      <c r="EB50" s="374"/>
      <c r="EC50" s="374"/>
      <c r="ED50" s="374"/>
      <c r="EE50" s="374"/>
      <c r="EF50" s="374"/>
      <c r="EG50" s="374"/>
      <c r="EH50" s="374"/>
      <c r="EI50" s="374"/>
      <c r="EJ50" s="374"/>
      <c r="EK50" s="374"/>
      <c r="EL50" s="374"/>
      <c r="EM50" s="374"/>
      <c r="EN50" s="374"/>
      <c r="EO50" s="374"/>
      <c r="EP50" s="374"/>
      <c r="EQ50" s="374"/>
      <c r="ER50" s="374"/>
      <c r="ES50" s="374"/>
      <c r="ET50" s="374"/>
      <c r="EU50" s="374"/>
      <c r="EV50" s="374"/>
      <c r="EW50" s="374"/>
      <c r="EX50" s="374"/>
      <c r="EY50" s="374"/>
      <c r="EZ50" s="374"/>
      <c r="FA50" s="374"/>
      <c r="FB50" s="374"/>
      <c r="FC50" s="374"/>
      <c r="FD50" s="374"/>
      <c r="FE50" s="374"/>
      <c r="FF50" s="374"/>
      <c r="FG50" s="374"/>
      <c r="FH50" s="374"/>
      <c r="FI50" s="374"/>
      <c r="FJ50" s="374"/>
      <c r="FK50" s="374"/>
      <c r="FL50" s="374"/>
      <c r="FM50" s="374"/>
      <c r="FN50" s="374"/>
      <c r="FO50" s="374"/>
      <c r="FP50" s="374"/>
      <c r="FQ50" s="374"/>
      <c r="FR50" s="374"/>
      <c r="FS50" s="374"/>
      <c r="FT50" s="374"/>
      <c r="FU50" s="374"/>
      <c r="FV50" s="374"/>
      <c r="FW50" s="374"/>
      <c r="FX50" s="374"/>
      <c r="FY50" s="374"/>
      <c r="FZ50" s="374"/>
      <c r="GA50" s="374"/>
      <c r="GB50" s="374"/>
      <c r="GC50" s="374"/>
      <c r="GD50" s="374"/>
      <c r="GE50" s="374"/>
      <c r="GF50" s="374"/>
      <c r="GG50" s="374"/>
      <c r="GH50" s="374"/>
      <c r="GI50" s="374"/>
      <c r="GJ50" s="374"/>
      <c r="GK50" s="374"/>
      <c r="GL50" s="374"/>
      <c r="GM50" s="374"/>
      <c r="GN50" s="374"/>
      <c r="GO50" s="374"/>
      <c r="GP50" s="374"/>
      <c r="GQ50" s="374"/>
      <c r="GR50" s="374"/>
      <c r="GS50" s="374"/>
      <c r="GT50" s="374"/>
      <c r="GU50" s="374"/>
      <c r="GV50" s="374"/>
      <c r="GW50" s="374"/>
      <c r="GX50" s="374"/>
      <c r="GY50" s="374"/>
      <c r="GZ50" s="374"/>
      <c r="HA50" s="374"/>
      <c r="HB50" s="374"/>
      <c r="HC50" s="374"/>
      <c r="HD50" s="374"/>
      <c r="HE50" s="374"/>
      <c r="HF50" s="374"/>
      <c r="HG50" s="374"/>
      <c r="HH50" s="374"/>
      <c r="HI50" s="374"/>
      <c r="HJ50" s="374"/>
      <c r="HK50" s="374"/>
      <c r="HL50" s="374"/>
      <c r="HM50" s="374"/>
      <c r="HN50" s="374"/>
      <c r="HO50" s="374"/>
      <c r="HP50" s="374"/>
      <c r="HQ50" s="374"/>
      <c r="HR50" s="374"/>
      <c r="HS50" s="374"/>
      <c r="HT50" s="374"/>
      <c r="HU50" s="374"/>
      <c r="HV50" s="374"/>
      <c r="HW50" s="374"/>
      <c r="HX50" s="374"/>
      <c r="HY50" s="374"/>
      <c r="HZ50" s="374"/>
      <c r="IA50" s="374"/>
      <c r="IB50" s="374"/>
      <c r="IC50" s="374"/>
      <c r="ID50" s="374"/>
      <c r="IE50" s="374"/>
      <c r="IF50" s="374"/>
      <c r="IG50" s="374"/>
      <c r="IH50" s="374"/>
      <c r="II50" s="374"/>
      <c r="IJ50" s="374"/>
      <c r="IK50" s="374"/>
      <c r="IL50" s="374"/>
      <c r="IM50" s="374"/>
      <c r="IN50" s="374"/>
      <c r="IO50" s="374"/>
      <c r="IP50" s="374"/>
      <c r="IQ50" s="374"/>
      <c r="IR50" s="374"/>
      <c r="IS50" s="374"/>
      <c r="IT50" s="374"/>
    </row>
    <row r="51" spans="1:254" s="336" customFormat="1" ht="16.95" customHeight="1" x14ac:dyDescent="0.25">
      <c r="A51" s="338" t="s">
        <v>288</v>
      </c>
      <c r="B51" s="337"/>
      <c r="C51" s="337"/>
      <c r="D51" s="166"/>
      <c r="E51" s="339"/>
      <c r="F51" s="340"/>
      <c r="G51" s="171"/>
      <c r="H51" s="171"/>
      <c r="I51" s="83"/>
      <c r="J51" s="83"/>
      <c r="K51" s="83"/>
      <c r="L51" s="83"/>
      <c r="M51" s="83"/>
      <c r="N51" s="83"/>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5"/>
      <c r="BW51" s="335"/>
      <c r="BX51" s="335"/>
      <c r="BY51" s="335"/>
      <c r="BZ51" s="335"/>
      <c r="CA51" s="335"/>
      <c r="CB51" s="335"/>
      <c r="CC51" s="335"/>
      <c r="CD51" s="335"/>
      <c r="CE51" s="335"/>
      <c r="CF51" s="335"/>
      <c r="CG51" s="335"/>
      <c r="CH51" s="335"/>
      <c r="CI51" s="335"/>
      <c r="CJ51" s="335"/>
      <c r="CK51" s="335"/>
      <c r="CL51" s="335"/>
      <c r="CM51" s="335"/>
      <c r="CN51" s="335"/>
      <c r="CO51" s="335"/>
      <c r="CP51" s="335"/>
      <c r="CQ51" s="335"/>
      <c r="CR51" s="335"/>
      <c r="CS51" s="335"/>
      <c r="CT51" s="335"/>
      <c r="CU51" s="335"/>
      <c r="CV51" s="335"/>
      <c r="CW51" s="335"/>
      <c r="CX51" s="335"/>
      <c r="CY51" s="335"/>
      <c r="CZ51" s="335"/>
      <c r="DA51" s="335"/>
      <c r="DB51" s="335"/>
      <c r="DC51" s="335"/>
      <c r="DD51" s="335"/>
      <c r="DE51" s="335"/>
      <c r="DF51" s="335"/>
      <c r="DG51" s="335"/>
      <c r="DH51" s="335"/>
      <c r="DI51" s="335"/>
      <c r="DJ51" s="335"/>
      <c r="DK51" s="335"/>
      <c r="DL51" s="335"/>
      <c r="DM51" s="335"/>
      <c r="DN51" s="335"/>
      <c r="DO51" s="335"/>
      <c r="DP51" s="335"/>
      <c r="DQ51" s="335"/>
      <c r="DR51" s="335"/>
      <c r="DS51" s="335"/>
      <c r="DT51" s="335"/>
      <c r="DU51" s="335"/>
      <c r="DV51" s="335"/>
      <c r="DW51" s="335"/>
      <c r="DX51" s="335"/>
      <c r="DY51" s="335"/>
      <c r="DZ51" s="335"/>
      <c r="EA51" s="335"/>
      <c r="EB51" s="335"/>
      <c r="EC51" s="335"/>
      <c r="ED51" s="335"/>
      <c r="EE51" s="335"/>
      <c r="EF51" s="335"/>
      <c r="EG51" s="335"/>
      <c r="EH51" s="335"/>
      <c r="EI51" s="335"/>
      <c r="EJ51" s="335"/>
      <c r="EK51" s="335"/>
      <c r="EL51" s="335"/>
      <c r="EM51" s="335"/>
      <c r="EN51" s="335"/>
      <c r="EO51" s="335"/>
      <c r="EP51" s="335"/>
      <c r="EQ51" s="335"/>
      <c r="ER51" s="335"/>
      <c r="ES51" s="335"/>
      <c r="ET51" s="335"/>
      <c r="EU51" s="335"/>
      <c r="EV51" s="335"/>
      <c r="EW51" s="335"/>
      <c r="EX51" s="335"/>
      <c r="EY51" s="335"/>
      <c r="EZ51" s="335"/>
      <c r="FA51" s="335"/>
      <c r="FB51" s="335"/>
      <c r="FC51" s="335"/>
      <c r="FD51" s="335"/>
      <c r="FE51" s="335"/>
      <c r="FF51" s="335"/>
      <c r="FG51" s="335"/>
      <c r="FH51" s="335"/>
      <c r="FI51" s="335"/>
      <c r="FJ51" s="335"/>
      <c r="FK51" s="335"/>
      <c r="FL51" s="335"/>
      <c r="FM51" s="335"/>
      <c r="FN51" s="335"/>
      <c r="FO51" s="335"/>
      <c r="FP51" s="335"/>
      <c r="FQ51" s="335"/>
      <c r="FR51" s="335"/>
      <c r="FS51" s="335"/>
      <c r="FT51" s="335"/>
      <c r="FU51" s="335"/>
      <c r="FV51" s="335"/>
      <c r="FW51" s="335"/>
      <c r="FX51" s="335"/>
      <c r="FY51" s="335"/>
      <c r="FZ51" s="335"/>
      <c r="GA51" s="335"/>
      <c r="GB51" s="335"/>
      <c r="GC51" s="335"/>
      <c r="GD51" s="335"/>
      <c r="GE51" s="335"/>
      <c r="GF51" s="335"/>
      <c r="GG51" s="335"/>
      <c r="GH51" s="335"/>
      <c r="GI51" s="335"/>
      <c r="GJ51" s="335"/>
      <c r="GK51" s="335"/>
      <c r="GL51" s="335"/>
      <c r="GM51" s="335"/>
      <c r="GN51" s="335"/>
      <c r="GO51" s="335"/>
      <c r="GP51" s="335"/>
      <c r="GQ51" s="335"/>
      <c r="GR51" s="335"/>
      <c r="GS51" s="335"/>
      <c r="GT51" s="335"/>
      <c r="GU51" s="335"/>
      <c r="GV51" s="335"/>
      <c r="GW51" s="335"/>
      <c r="GX51" s="335"/>
      <c r="GY51" s="335"/>
      <c r="GZ51" s="335"/>
      <c r="HA51" s="335"/>
      <c r="HB51" s="335"/>
      <c r="HC51" s="335"/>
      <c r="HD51" s="335"/>
      <c r="HE51" s="335"/>
      <c r="HF51" s="335"/>
      <c r="HG51" s="335"/>
      <c r="HH51" s="335"/>
      <c r="HI51" s="335"/>
      <c r="HJ51" s="335"/>
      <c r="HK51" s="335"/>
      <c r="HL51" s="335"/>
      <c r="HM51" s="335"/>
      <c r="HN51" s="335"/>
      <c r="HO51" s="335"/>
      <c r="HP51" s="335"/>
      <c r="HQ51" s="335"/>
      <c r="HR51" s="335"/>
      <c r="HS51" s="335"/>
      <c r="HT51" s="335"/>
      <c r="HU51" s="335"/>
      <c r="HV51" s="335"/>
      <c r="HW51" s="335"/>
      <c r="HX51" s="335"/>
      <c r="HY51" s="335"/>
      <c r="HZ51" s="335"/>
      <c r="IA51" s="335"/>
      <c r="IB51" s="335"/>
      <c r="IC51" s="335"/>
      <c r="ID51" s="335"/>
      <c r="IE51" s="335"/>
      <c r="IF51" s="335"/>
      <c r="IG51" s="335"/>
      <c r="IH51" s="335"/>
      <c r="II51" s="335"/>
      <c r="IJ51" s="335"/>
      <c r="IK51" s="335"/>
      <c r="IL51" s="335"/>
      <c r="IM51" s="335"/>
      <c r="IN51" s="335"/>
      <c r="IO51" s="335"/>
      <c r="IP51" s="335"/>
      <c r="IQ51" s="335"/>
      <c r="IR51" s="335"/>
      <c r="IS51" s="335"/>
      <c r="IT51" s="335"/>
    </row>
    <row r="52" spans="1:254" s="156" customFormat="1" ht="6.75" customHeight="1" x14ac:dyDescent="0.25">
      <c r="A52" s="161"/>
      <c r="B52" s="185"/>
      <c r="C52" s="185"/>
      <c r="D52" s="185"/>
      <c r="E52" s="168"/>
      <c r="F52" s="168"/>
      <c r="G52" s="168"/>
      <c r="H52" s="168"/>
      <c r="I52" s="83"/>
      <c r="J52" s="83"/>
      <c r="K52" s="83"/>
      <c r="L52" s="83"/>
      <c r="M52" s="83"/>
      <c r="N52" s="83"/>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c r="DJ52" s="374"/>
      <c r="DK52" s="374"/>
      <c r="DL52" s="374"/>
      <c r="DM52" s="374"/>
      <c r="DN52" s="374"/>
      <c r="DO52" s="374"/>
      <c r="DP52" s="374"/>
      <c r="DQ52" s="374"/>
      <c r="DR52" s="374"/>
      <c r="DS52" s="374"/>
      <c r="DT52" s="374"/>
      <c r="DU52" s="374"/>
      <c r="DV52" s="374"/>
      <c r="DW52" s="374"/>
      <c r="DX52" s="374"/>
      <c r="DY52" s="374"/>
      <c r="DZ52" s="374"/>
      <c r="EA52" s="374"/>
      <c r="EB52" s="374"/>
      <c r="EC52" s="374"/>
      <c r="ED52" s="374"/>
      <c r="EE52" s="374"/>
      <c r="EF52" s="374"/>
      <c r="EG52" s="374"/>
      <c r="EH52" s="374"/>
      <c r="EI52" s="374"/>
      <c r="EJ52" s="374"/>
      <c r="EK52" s="374"/>
      <c r="EL52" s="374"/>
      <c r="EM52" s="374"/>
      <c r="EN52" s="374"/>
      <c r="EO52" s="374"/>
      <c r="EP52" s="374"/>
      <c r="EQ52" s="374"/>
      <c r="ER52" s="374"/>
      <c r="ES52" s="374"/>
      <c r="ET52" s="374"/>
      <c r="EU52" s="374"/>
      <c r="EV52" s="374"/>
      <c r="EW52" s="374"/>
      <c r="EX52" s="374"/>
      <c r="EY52" s="374"/>
      <c r="EZ52" s="374"/>
      <c r="FA52" s="374"/>
      <c r="FB52" s="374"/>
      <c r="FC52" s="374"/>
      <c r="FD52" s="374"/>
      <c r="FE52" s="374"/>
      <c r="FF52" s="374"/>
      <c r="FG52" s="374"/>
      <c r="FH52" s="374"/>
      <c r="FI52" s="374"/>
      <c r="FJ52" s="374"/>
      <c r="FK52" s="374"/>
      <c r="FL52" s="374"/>
      <c r="FM52" s="374"/>
      <c r="FN52" s="374"/>
      <c r="FO52" s="374"/>
      <c r="FP52" s="374"/>
      <c r="FQ52" s="374"/>
      <c r="FR52" s="374"/>
      <c r="FS52" s="374"/>
      <c r="FT52" s="374"/>
      <c r="FU52" s="374"/>
      <c r="FV52" s="374"/>
      <c r="FW52" s="374"/>
      <c r="FX52" s="374"/>
      <c r="FY52" s="374"/>
      <c r="FZ52" s="374"/>
      <c r="GA52" s="374"/>
      <c r="GB52" s="374"/>
      <c r="GC52" s="374"/>
      <c r="GD52" s="374"/>
      <c r="GE52" s="374"/>
      <c r="GF52" s="374"/>
      <c r="GG52" s="374"/>
      <c r="GH52" s="374"/>
      <c r="GI52" s="374"/>
      <c r="GJ52" s="374"/>
      <c r="GK52" s="374"/>
      <c r="GL52" s="374"/>
      <c r="GM52" s="374"/>
      <c r="GN52" s="374"/>
      <c r="GO52" s="374"/>
      <c r="GP52" s="374"/>
      <c r="GQ52" s="374"/>
      <c r="GR52" s="374"/>
      <c r="GS52" s="374"/>
      <c r="GT52" s="374"/>
      <c r="GU52" s="374"/>
      <c r="GV52" s="374"/>
      <c r="GW52" s="374"/>
      <c r="GX52" s="374"/>
      <c r="GY52" s="374"/>
      <c r="GZ52" s="374"/>
      <c r="HA52" s="374"/>
      <c r="HB52" s="374"/>
      <c r="HC52" s="374"/>
      <c r="HD52" s="374"/>
      <c r="HE52" s="374"/>
      <c r="HF52" s="374"/>
      <c r="HG52" s="374"/>
      <c r="HH52" s="374"/>
      <c r="HI52" s="374"/>
      <c r="HJ52" s="374"/>
      <c r="HK52" s="374"/>
      <c r="HL52" s="374"/>
      <c r="HM52" s="374"/>
      <c r="HN52" s="374"/>
      <c r="HO52" s="374"/>
      <c r="HP52" s="374"/>
      <c r="HQ52" s="374"/>
      <c r="HR52" s="374"/>
      <c r="HS52" s="374"/>
      <c r="HT52" s="374"/>
      <c r="HU52" s="374"/>
      <c r="HV52" s="374"/>
      <c r="HW52" s="374"/>
      <c r="HX52" s="374"/>
      <c r="HY52" s="374"/>
      <c r="HZ52" s="374"/>
      <c r="IA52" s="374"/>
      <c r="IB52" s="374"/>
      <c r="IC52" s="374"/>
      <c r="ID52" s="374"/>
      <c r="IE52" s="374"/>
      <c r="IF52" s="374"/>
      <c r="IG52" s="374"/>
      <c r="IH52" s="374"/>
      <c r="II52" s="374"/>
      <c r="IJ52" s="374"/>
      <c r="IK52" s="374"/>
      <c r="IL52" s="374"/>
      <c r="IM52" s="374"/>
      <c r="IN52" s="374"/>
      <c r="IO52" s="374"/>
      <c r="IP52" s="374"/>
      <c r="IQ52" s="374"/>
      <c r="IR52" s="374"/>
      <c r="IS52" s="374"/>
      <c r="IT52" s="374"/>
    </row>
    <row r="53" spans="1:254" ht="19.5" customHeight="1" x14ac:dyDescent="0.25">
      <c r="A53" s="336" t="s">
        <v>287</v>
      </c>
      <c r="B53" s="122"/>
      <c r="C53" s="392"/>
      <c r="D53" s="393"/>
      <c r="E53" s="393"/>
      <c r="F53" s="393"/>
      <c r="G53" s="393"/>
      <c r="H53" s="389"/>
    </row>
    <row r="54" spans="1:254" s="99" customFormat="1" ht="9" customHeight="1" x14ac:dyDescent="0.25">
      <c r="A54" s="162"/>
      <c r="B54" s="168"/>
      <c r="C54" s="168"/>
      <c r="D54" s="169"/>
      <c r="E54" s="79"/>
      <c r="F54" s="100"/>
      <c r="G54" s="100"/>
      <c r="H54" s="100"/>
    </row>
    <row r="55" spans="1:254" ht="12.75" customHeight="1" x14ac:dyDescent="0.25">
      <c r="A55" s="121" t="s">
        <v>48</v>
      </c>
      <c r="B55" s="165"/>
      <c r="C55" s="165"/>
      <c r="D55" s="165"/>
      <c r="E55" s="79"/>
      <c r="F55" s="84"/>
      <c r="G55" s="84"/>
      <c r="H55" s="84"/>
    </row>
    <row r="56" spans="1:254" ht="17.25" customHeight="1" x14ac:dyDescent="0.25">
      <c r="A56" s="341" t="s">
        <v>289</v>
      </c>
      <c r="B56" s="392"/>
      <c r="C56" s="393"/>
      <c r="D56" s="393"/>
      <c r="E56" s="389"/>
    </row>
    <row r="57" spans="1:254" ht="16.5" customHeight="1" x14ac:dyDescent="0.25">
      <c r="A57" s="165" t="s">
        <v>18</v>
      </c>
      <c r="B57" s="392"/>
      <c r="C57" s="393"/>
      <c r="D57" s="393"/>
      <c r="E57" s="389"/>
      <c r="F57" s="169"/>
      <c r="G57" s="168"/>
    </row>
    <row r="58" spans="1:254" ht="17.25" customHeight="1" x14ac:dyDescent="0.25">
      <c r="A58" s="165" t="s">
        <v>19</v>
      </c>
      <c r="B58" s="394"/>
      <c r="C58" s="389"/>
    </row>
    <row r="59" spans="1:254" ht="17.25" customHeight="1" x14ac:dyDescent="0.25">
      <c r="A59" s="165"/>
      <c r="B59" s="32"/>
      <c r="C59" s="32"/>
    </row>
    <row r="60" spans="1:254" ht="21.75" customHeight="1" x14ac:dyDescent="0.25">
      <c r="A60" s="165" t="s">
        <v>87</v>
      </c>
      <c r="B60" s="394"/>
      <c r="C60" s="393"/>
      <c r="D60" s="393"/>
      <c r="E60" s="389"/>
    </row>
    <row r="61" spans="1:254" ht="17.25" customHeight="1" x14ac:dyDescent="0.25">
      <c r="A61" s="165" t="s">
        <v>89</v>
      </c>
      <c r="B61" s="388"/>
      <c r="C61" s="389"/>
    </row>
    <row r="62" spans="1:254" ht="8.25" customHeight="1" thickBot="1" x14ac:dyDescent="0.3">
      <c r="A62" s="80"/>
      <c r="B62" s="80"/>
      <c r="C62" s="183"/>
      <c r="D62" s="80"/>
      <c r="E62" s="80"/>
      <c r="F62" s="80"/>
      <c r="G62" s="80"/>
      <c r="H62" s="80"/>
    </row>
    <row r="63" spans="1:254" ht="18" customHeight="1" thickTop="1" x14ac:dyDescent="0.25">
      <c r="A63" s="172" t="s">
        <v>165</v>
      </c>
      <c r="B63" s="173"/>
      <c r="C63" s="172" t="s">
        <v>166</v>
      </c>
      <c r="D63" s="172"/>
      <c r="E63" s="172" t="s">
        <v>167</v>
      </c>
      <c r="F63" s="172"/>
      <c r="G63" s="172" t="s">
        <v>168</v>
      </c>
      <c r="H63" s="172"/>
    </row>
    <row r="64" spans="1:254" ht="17.25" customHeight="1" x14ac:dyDescent="0.25">
      <c r="A64" s="168" t="s">
        <v>164</v>
      </c>
      <c r="B64" s="170"/>
      <c r="C64" s="172" t="s">
        <v>163</v>
      </c>
      <c r="D64" s="172"/>
      <c r="E64" s="172" t="s">
        <v>170</v>
      </c>
      <c r="F64" s="172"/>
      <c r="G64" s="172" t="s">
        <v>169</v>
      </c>
      <c r="H64" s="172"/>
    </row>
    <row r="65" spans="1:8" x14ac:dyDescent="0.25">
      <c r="B65" s="173"/>
      <c r="C65" s="187"/>
      <c r="D65" s="173"/>
      <c r="E65" s="173"/>
      <c r="F65" s="173"/>
      <c r="G65" s="173"/>
    </row>
    <row r="66" spans="1:8" x14ac:dyDescent="0.25">
      <c r="B66" s="177" t="s">
        <v>26</v>
      </c>
      <c r="C66" s="178"/>
      <c r="D66" s="177" t="s">
        <v>27</v>
      </c>
      <c r="E66" s="178"/>
      <c r="F66" s="179" t="s">
        <v>28</v>
      </c>
      <c r="G66" s="178"/>
    </row>
    <row r="67" spans="1:8" ht="14.4" customHeight="1" x14ac:dyDescent="0.25">
      <c r="B67" s="85"/>
      <c r="C67" s="184"/>
      <c r="D67" s="85"/>
      <c r="E67" s="86"/>
      <c r="F67" s="87"/>
      <c r="G67" s="86"/>
    </row>
    <row r="68" spans="1:8" x14ac:dyDescent="0.25">
      <c r="B68" s="175" t="s">
        <v>29</v>
      </c>
      <c r="C68" s="176"/>
      <c r="D68" s="175" t="s">
        <v>30</v>
      </c>
      <c r="E68" s="176"/>
      <c r="F68" s="168" t="s">
        <v>11</v>
      </c>
      <c r="G68" s="176"/>
    </row>
    <row r="69" spans="1:8" ht="15" customHeight="1" x14ac:dyDescent="0.25">
      <c r="B69" s="85"/>
      <c r="C69" s="184"/>
      <c r="D69" s="85"/>
      <c r="E69" s="86"/>
      <c r="F69" s="87"/>
      <c r="G69" s="86"/>
    </row>
    <row r="70" spans="1:8" ht="12.75" hidden="1" customHeight="1" x14ac:dyDescent="0.25">
      <c r="B70" s="173"/>
      <c r="C70" s="187"/>
      <c r="D70" s="173"/>
      <c r="E70" s="173"/>
      <c r="F70" s="173"/>
      <c r="G70" s="173"/>
    </row>
    <row r="71" spans="1:8" ht="3.75" hidden="1" customHeight="1" x14ac:dyDescent="0.25"/>
    <row r="72" spans="1:8" ht="12.75" hidden="1" customHeight="1" x14ac:dyDescent="0.25">
      <c r="A72" s="81" t="s">
        <v>102</v>
      </c>
    </row>
    <row r="73" spans="1:8" s="224" customFormat="1" hidden="1" x14ac:dyDescent="0.25">
      <c r="A73" s="81" t="s">
        <v>278</v>
      </c>
    </row>
    <row r="74" spans="1:8" s="224" customFormat="1" hidden="1" x14ac:dyDescent="0.25">
      <c r="A74" s="81" t="s">
        <v>280</v>
      </c>
    </row>
    <row r="75" spans="1:8" s="330" customFormat="1" hidden="1" x14ac:dyDescent="0.25">
      <c r="A75" s="329" t="s">
        <v>279</v>
      </c>
    </row>
    <row r="76" spans="1:8" ht="12.75" customHeight="1" x14ac:dyDescent="0.25">
      <c r="A76" s="161"/>
    </row>
    <row r="77" spans="1:8" s="128" customFormat="1" ht="12.75" customHeight="1" x14ac:dyDescent="0.25">
      <c r="A77" s="161"/>
      <c r="B77" s="186"/>
      <c r="C77" s="185"/>
      <c r="D77" s="186"/>
      <c r="E77" s="186"/>
      <c r="F77" s="186"/>
      <c r="G77" s="186"/>
      <c r="H77" s="186"/>
    </row>
    <row r="78" spans="1:8" s="151" customFormat="1" ht="12.75" customHeight="1" x14ac:dyDescent="0.25">
      <c r="A78" s="161"/>
      <c r="B78" s="186"/>
      <c r="C78" s="185"/>
      <c r="D78" s="186"/>
      <c r="E78" s="186"/>
      <c r="F78" s="186"/>
      <c r="G78" s="186"/>
      <c r="H78" s="186"/>
    </row>
    <row r="79" spans="1:8" s="151" customFormat="1" ht="12.75" customHeight="1" x14ac:dyDescent="0.25">
      <c r="A79" s="161"/>
      <c r="B79" s="186"/>
      <c r="C79" s="185"/>
      <c r="D79" s="186"/>
      <c r="E79" s="186"/>
      <c r="F79" s="186"/>
      <c r="G79" s="186"/>
      <c r="H79" s="186"/>
    </row>
    <row r="80" spans="1:8" s="151" customFormat="1" ht="12.75" customHeight="1" x14ac:dyDescent="0.25">
      <c r="A80" s="161"/>
      <c r="B80" s="186"/>
      <c r="C80" s="185"/>
      <c r="D80" s="186"/>
      <c r="E80" s="186"/>
      <c r="F80" s="186"/>
      <c r="G80" s="186"/>
      <c r="H80" s="186"/>
    </row>
    <row r="81" spans="1:8" s="151" customFormat="1" ht="12.75" customHeight="1" x14ac:dyDescent="0.25">
      <c r="A81" s="161"/>
      <c r="B81" s="186"/>
      <c r="C81" s="185"/>
      <c r="D81" s="186"/>
      <c r="E81" s="186"/>
      <c r="F81" s="186"/>
      <c r="G81" s="186"/>
      <c r="H81" s="186"/>
    </row>
    <row r="82" spans="1:8" s="151" customFormat="1" ht="12.75" customHeight="1" x14ac:dyDescent="0.25">
      <c r="A82" s="161"/>
      <c r="B82" s="186"/>
      <c r="C82" s="185"/>
      <c r="D82" s="186"/>
      <c r="E82" s="186"/>
      <c r="F82" s="186"/>
      <c r="G82" s="186"/>
      <c r="H82" s="186"/>
    </row>
    <row r="83" spans="1:8" s="151" customFormat="1" ht="12.75" customHeight="1" x14ac:dyDescent="0.25">
      <c r="A83" s="161"/>
      <c r="B83" s="186"/>
      <c r="C83" s="185"/>
      <c r="D83" s="186"/>
      <c r="E83" s="186"/>
      <c r="F83" s="186"/>
      <c r="G83" s="186"/>
      <c r="H83" s="186"/>
    </row>
    <row r="84" spans="1:8" s="151" customFormat="1" ht="12.75" customHeight="1" x14ac:dyDescent="0.25">
      <c r="A84" s="161"/>
      <c r="B84" s="186"/>
      <c r="C84" s="185"/>
      <c r="D84" s="186"/>
      <c r="E84" s="186"/>
      <c r="F84" s="186"/>
      <c r="G84" s="186"/>
      <c r="H84" s="186"/>
    </row>
    <row r="85" spans="1:8" s="127" customFormat="1" ht="12.75" customHeight="1" x14ac:dyDescent="0.25">
      <c r="A85" s="162"/>
      <c r="B85" s="186"/>
      <c r="C85" s="185"/>
      <c r="D85" s="186"/>
      <c r="E85" s="186"/>
      <c r="F85" s="186"/>
      <c r="G85" s="186"/>
      <c r="H85" s="186"/>
    </row>
    <row r="86" spans="1:8" s="151" customFormat="1" ht="12.75" customHeight="1" x14ac:dyDescent="0.25">
      <c r="A86" s="162"/>
      <c r="B86" s="186"/>
      <c r="C86" s="185"/>
      <c r="D86" s="186"/>
      <c r="E86" s="186"/>
      <c r="F86" s="186"/>
      <c r="G86" s="186"/>
      <c r="H86" s="186"/>
    </row>
    <row r="87" spans="1:8" s="126" customFormat="1" ht="12.75" customHeight="1" x14ac:dyDescent="0.25">
      <c r="A87" s="162"/>
      <c r="B87" s="186"/>
      <c r="C87" s="185"/>
      <c r="D87" s="186"/>
      <c r="E87" s="186"/>
      <c r="F87" s="186"/>
      <c r="G87" s="186"/>
      <c r="H87" s="186"/>
    </row>
    <row r="88" spans="1:8" s="128" customFormat="1" ht="12.75" customHeight="1" x14ac:dyDescent="0.25">
      <c r="A88" s="153"/>
      <c r="B88" s="186"/>
      <c r="C88" s="185"/>
      <c r="D88" s="186"/>
      <c r="E88" s="186"/>
      <c r="F88" s="186"/>
      <c r="G88" s="186"/>
      <c r="H88" s="186"/>
    </row>
    <row r="89" spans="1:8" ht="12.75" customHeight="1" x14ac:dyDescent="0.25">
      <c r="A89" s="161"/>
    </row>
    <row r="90" spans="1:8" s="151" customFormat="1" ht="12.75" customHeight="1" x14ac:dyDescent="0.25">
      <c r="A90" s="161"/>
      <c r="B90" s="186"/>
      <c r="C90" s="185"/>
      <c r="D90" s="186"/>
      <c r="E90" s="186"/>
      <c r="F90" s="186"/>
      <c r="G90" s="186"/>
      <c r="H90" s="186"/>
    </row>
    <row r="91" spans="1:8" s="151" customFormat="1" ht="12.75" customHeight="1" x14ac:dyDescent="0.25">
      <c r="A91" s="161"/>
      <c r="B91" s="186"/>
      <c r="C91" s="185"/>
      <c r="D91" s="186"/>
      <c r="E91" s="186"/>
      <c r="F91" s="186"/>
      <c r="G91" s="186"/>
      <c r="H91" s="186"/>
    </row>
    <row r="92" spans="1:8" s="126" customFormat="1" ht="12.75" customHeight="1" x14ac:dyDescent="0.25">
      <c r="A92" s="162"/>
      <c r="B92" s="186"/>
      <c r="C92" s="185"/>
      <c r="D92" s="186"/>
      <c r="E92" s="186"/>
      <c r="F92" s="186"/>
      <c r="G92" s="186"/>
      <c r="H92" s="186"/>
    </row>
    <row r="93" spans="1:8" s="151" customFormat="1" ht="12.75" customHeight="1" x14ac:dyDescent="0.25">
      <c r="A93" s="162"/>
      <c r="B93" s="186"/>
      <c r="C93" s="185"/>
      <c r="D93" s="186"/>
      <c r="E93" s="186"/>
      <c r="F93" s="186"/>
      <c r="G93" s="186"/>
      <c r="H93" s="186"/>
    </row>
    <row r="94" spans="1:8" s="151" customFormat="1" ht="12.75" customHeight="1" x14ac:dyDescent="0.25">
      <c r="A94" s="162"/>
      <c r="B94" s="186"/>
      <c r="C94" s="185"/>
      <c r="D94" s="186"/>
      <c r="E94" s="186"/>
      <c r="F94" s="186"/>
      <c r="G94" s="186"/>
      <c r="H94" s="186"/>
    </row>
    <row r="95" spans="1:8" s="126" customFormat="1" ht="12.75" customHeight="1" x14ac:dyDescent="0.25">
      <c r="A95" s="162"/>
      <c r="B95" s="186"/>
      <c r="C95" s="185"/>
      <c r="D95" s="186"/>
      <c r="E95" s="186"/>
      <c r="F95" s="186"/>
      <c r="G95" s="186"/>
      <c r="H95" s="186"/>
    </row>
    <row r="96" spans="1:8" ht="12.75" customHeight="1" x14ac:dyDescent="0.25">
      <c r="A96" s="161"/>
    </row>
    <row r="99" spans="1:8" s="128" customFormat="1" x14ac:dyDescent="0.25">
      <c r="A99" s="81"/>
      <c r="B99" s="186"/>
      <c r="C99" s="185"/>
      <c r="D99" s="186"/>
      <c r="E99" s="186"/>
      <c r="F99" s="186"/>
      <c r="G99" s="186"/>
      <c r="H99" s="186"/>
    </row>
    <row r="100" spans="1:8" ht="14.25" customHeight="1" x14ac:dyDescent="0.25"/>
    <row r="101" spans="1:8" s="128" customFormat="1" x14ac:dyDescent="0.25">
      <c r="A101" s="220"/>
      <c r="B101" s="186"/>
      <c r="C101" s="185"/>
      <c r="D101" s="186"/>
      <c r="E101" s="186"/>
      <c r="F101" s="186"/>
      <c r="G101" s="186"/>
      <c r="H101" s="186"/>
    </row>
    <row r="102" spans="1:8" s="128" customFormat="1" x14ac:dyDescent="0.25">
      <c r="A102" s="220"/>
      <c r="B102" s="186"/>
      <c r="C102" s="185"/>
      <c r="D102" s="186"/>
      <c r="E102" s="186"/>
      <c r="F102" s="186"/>
      <c r="G102" s="186"/>
      <c r="H102" s="186"/>
    </row>
    <row r="103" spans="1:8" s="128" customFormat="1" x14ac:dyDescent="0.25">
      <c r="A103" s="220"/>
      <c r="B103" s="186"/>
      <c r="C103" s="185"/>
      <c r="D103" s="186"/>
      <c r="E103" s="186"/>
      <c r="F103" s="186"/>
      <c r="G103" s="186"/>
      <c r="H103" s="186"/>
    </row>
    <row r="104" spans="1:8" s="128" customFormat="1" x14ac:dyDescent="0.25">
      <c r="A104" s="220"/>
      <c r="B104" s="186"/>
      <c r="C104" s="185"/>
      <c r="D104" s="186"/>
      <c r="E104" s="186"/>
      <c r="F104" s="186"/>
      <c r="G104" s="186"/>
      <c r="H104" s="186"/>
    </row>
    <row r="105" spans="1:8" s="128" customFormat="1" x14ac:dyDescent="0.25">
      <c r="A105" s="220"/>
      <c r="B105" s="186"/>
      <c r="C105" s="185"/>
      <c r="D105" s="186"/>
      <c r="E105" s="186"/>
      <c r="F105" s="186"/>
      <c r="G105" s="186"/>
      <c r="H105" s="186"/>
    </row>
    <row r="106" spans="1:8" s="128" customFormat="1" x14ac:dyDescent="0.25">
      <c r="A106" s="220"/>
      <c r="B106" s="186"/>
      <c r="C106" s="185"/>
      <c r="D106" s="186"/>
      <c r="E106" s="186"/>
      <c r="F106" s="186"/>
      <c r="G106" s="186"/>
      <c r="H106" s="186"/>
    </row>
    <row r="107" spans="1:8" s="128" customFormat="1" x14ac:dyDescent="0.25">
      <c r="A107" s="220"/>
      <c r="B107" s="186"/>
      <c r="C107" s="185"/>
      <c r="D107" s="186"/>
      <c r="E107" s="186"/>
      <c r="F107" s="186"/>
      <c r="G107" s="186"/>
      <c r="H107" s="186"/>
    </row>
    <row r="108" spans="1:8" s="128" customFormat="1" x14ac:dyDescent="0.25">
      <c r="A108" s="220"/>
      <c r="B108" s="186"/>
      <c r="C108" s="185"/>
      <c r="D108" s="186"/>
      <c r="E108" s="186"/>
      <c r="F108" s="186"/>
      <c r="G108" s="186"/>
      <c r="H108" s="186"/>
    </row>
    <row r="109" spans="1:8" s="128" customFormat="1" x14ac:dyDescent="0.25">
      <c r="A109" s="220"/>
      <c r="B109" s="186"/>
      <c r="C109" s="185"/>
      <c r="D109" s="186"/>
      <c r="E109" s="186"/>
      <c r="F109" s="186"/>
      <c r="G109" s="186"/>
      <c r="H109" s="186"/>
    </row>
    <row r="110" spans="1:8" s="128" customFormat="1" x14ac:dyDescent="0.25">
      <c r="A110" s="220"/>
      <c r="B110" s="186"/>
      <c r="C110" s="185"/>
      <c r="D110" s="186"/>
      <c r="E110" s="186"/>
      <c r="F110" s="186"/>
      <c r="G110" s="186"/>
      <c r="H110" s="186"/>
    </row>
    <row r="111" spans="1:8" s="128" customFormat="1" x14ac:dyDescent="0.25">
      <c r="A111" s="220"/>
      <c r="B111" s="186"/>
      <c r="C111" s="185"/>
      <c r="D111" s="186"/>
      <c r="E111" s="186"/>
      <c r="F111" s="186"/>
      <c r="G111" s="186"/>
      <c r="H111" s="186"/>
    </row>
    <row r="112" spans="1:8" s="128" customFormat="1" x14ac:dyDescent="0.25">
      <c r="A112" s="220"/>
      <c r="B112" s="186"/>
      <c r="C112" s="185"/>
      <c r="D112" s="186"/>
      <c r="E112" s="186"/>
      <c r="F112" s="186"/>
      <c r="G112" s="186"/>
      <c r="H112" s="186"/>
    </row>
    <row r="113" spans="1:8" x14ac:dyDescent="0.25">
      <c r="A113" s="220"/>
    </row>
    <row r="114" spans="1:8" s="128" customFormat="1" x14ac:dyDescent="0.25">
      <c r="A114" s="220"/>
      <c r="B114" s="186"/>
      <c r="C114" s="185"/>
      <c r="D114" s="186"/>
      <c r="E114" s="186"/>
      <c r="F114" s="186"/>
      <c r="G114" s="186"/>
      <c r="H114" s="186"/>
    </row>
    <row r="115" spans="1:8" x14ac:dyDescent="0.25">
      <c r="A115" s="220"/>
    </row>
    <row r="116" spans="1:8" x14ac:dyDescent="0.25">
      <c r="A116" s="220"/>
    </row>
    <row r="117" spans="1:8" x14ac:dyDescent="0.25">
      <c r="A117" s="220"/>
    </row>
  </sheetData>
  <sheetProtection algorithmName="SHA-512" hashValue="uIRPLvba7i4qaudw5VNac19t6Bd92vcqFNOfdeNAZjYayjvawrhKdmgW8Pf4m3DVLpdLpc5RWOf+mYpauzjF4Q==" saltValue="mPMBGqMSZt1epnsML/ROVw==" spinCount="100000" sheet="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83">
    <mergeCell ref="B61:C61"/>
    <mergeCell ref="B21:D21"/>
    <mergeCell ref="B56:E56"/>
    <mergeCell ref="B57:E57"/>
    <mergeCell ref="B58:C58"/>
    <mergeCell ref="C53:H53"/>
    <mergeCell ref="B60:E60"/>
    <mergeCell ref="E27:H27"/>
    <mergeCell ref="E29:H29"/>
    <mergeCell ref="E31:H31"/>
    <mergeCell ref="E33:H33"/>
    <mergeCell ref="CI52:CP52"/>
    <mergeCell ref="CQ52:CX52"/>
    <mergeCell ref="CY52:DF52"/>
    <mergeCell ref="DG52:DN52"/>
    <mergeCell ref="DO52:DV52"/>
    <mergeCell ref="DW52:ED52"/>
    <mergeCell ref="EE52:EL52"/>
    <mergeCell ref="EM52:ET52"/>
    <mergeCell ref="EU52:FB52"/>
    <mergeCell ref="FC52:FJ52"/>
    <mergeCell ref="FK52:FR52"/>
    <mergeCell ref="FS52:FZ52"/>
    <mergeCell ref="GA52:GH52"/>
    <mergeCell ref="GI52:GP52"/>
    <mergeCell ref="GQ52:GX52"/>
    <mergeCell ref="IM52:IT52"/>
    <mergeCell ref="GY52:HF52"/>
    <mergeCell ref="HG52:HN52"/>
    <mergeCell ref="HO52:HV52"/>
    <mergeCell ref="HW52:ID52"/>
    <mergeCell ref="IE52:IL52"/>
    <mergeCell ref="BK52:BR52"/>
    <mergeCell ref="BS52:BZ52"/>
    <mergeCell ref="CA52:CH52"/>
    <mergeCell ref="O52:V52"/>
    <mergeCell ref="W52:AD52"/>
    <mergeCell ref="AE52:AL52"/>
    <mergeCell ref="AM52:AT52"/>
    <mergeCell ref="AU52:BB52"/>
    <mergeCell ref="BC52:BJ52"/>
    <mergeCell ref="CI50:CP50"/>
    <mergeCell ref="AM50:AT50"/>
    <mergeCell ref="EM50:ET50"/>
    <mergeCell ref="CQ50:CX50"/>
    <mergeCell ref="CY50:DF50"/>
    <mergeCell ref="DO50:DV50"/>
    <mergeCell ref="W50:AD50"/>
    <mergeCell ref="AE50:AL50"/>
    <mergeCell ref="CA50:CH50"/>
    <mergeCell ref="AU50:BB50"/>
    <mergeCell ref="BC50:BJ50"/>
    <mergeCell ref="BK50:BR50"/>
    <mergeCell ref="BS50:BZ50"/>
    <mergeCell ref="FS50:FZ50"/>
    <mergeCell ref="DG50:DN50"/>
    <mergeCell ref="DW50:ED50"/>
    <mergeCell ref="EE50:EL50"/>
    <mergeCell ref="EU50:FB50"/>
    <mergeCell ref="FK50:FR50"/>
    <mergeCell ref="FC50:FJ50"/>
    <mergeCell ref="IM50:IT50"/>
    <mergeCell ref="HO50:HV50"/>
    <mergeCell ref="HW50:ID50"/>
    <mergeCell ref="GA50:GH50"/>
    <mergeCell ref="GI50:GP50"/>
    <mergeCell ref="GQ50:GX50"/>
    <mergeCell ref="GY50:HF50"/>
    <mergeCell ref="HG50:HN50"/>
    <mergeCell ref="IE50:IL50"/>
    <mergeCell ref="J1:K1"/>
    <mergeCell ref="J2:K2"/>
    <mergeCell ref="D6:E6"/>
    <mergeCell ref="O50:V50"/>
    <mergeCell ref="J5:K5"/>
    <mergeCell ref="J3:K3"/>
    <mergeCell ref="J4:K4"/>
    <mergeCell ref="B23:E23"/>
    <mergeCell ref="B6:C6"/>
    <mergeCell ref="C14:H15"/>
    <mergeCell ref="E9:G9"/>
    <mergeCell ref="B3:E3"/>
    <mergeCell ref="C11:D11"/>
  </mergeCells>
  <phoneticPr fontId="4" type="noConversion"/>
  <dataValidations disablePrompts="1" count="8">
    <dataValidation type="whole" errorStyle="warning" operator="greaterThan" allowBlank="1" showInputMessage="1" showErrorMessage="1" errorTitle="Not Eligible" error="Client is not eligible for DCA assistance.  AMI is greater than 30%." sqref="J7" xr:uid="{00000000-0002-0000-0200-000000000000}">
      <formula1>30</formula1>
    </dataValidation>
    <dataValidation operator="greaterThanOrEqual" allowBlank="1" showInputMessage="1" showErrorMessage="1" error="Not Eligible" sqref="J8" xr:uid="{00000000-0002-0000-0200-000001000000}"/>
    <dataValidation type="list" allowBlank="1" showInputMessage="1" showErrorMessage="1" sqref="H23" xr:uid="{00000000-0002-0000-0200-000002000000}">
      <formula1>"1,2,3,4,5,6"</formula1>
    </dataValidation>
    <dataValidation type="list" allowBlank="1" showInputMessage="1" showErrorMessage="1" sqref="B53:B54" xr:uid="{00000000-0002-0000-0200-00000300000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9" xr:uid="{00000000-0002-0000-0200-000004000000}">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xr:uid="{00000000-0002-0000-0200-000005000000}">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31" xr:uid="{00000000-0002-0000-0200-000006000000}"/>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45 B37 B39 B41 B43 B33" xr:uid="{00000000-0002-0000-0200-000007000000}"/>
  </dataValidations>
  <pageMargins left="0" right="0" top="0.75" bottom="0" header="0.25" footer="0"/>
  <pageSetup scale="99" orientation="portrait" horizontalDpi="4294967294" verticalDpi="4294967294" r:id="rId2"/>
  <headerFooter>
    <oddHeader xml:space="preserve">&amp;C&amp;12
&amp;"HelveticaNeueLT Pro 45 Lt,Regular"&amp;11Check Request&amp;R&amp;G  </oddHeader>
    <oddFooter>&amp;LRevised on: 01/02/2020</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312420</xdr:colOff>
                    <xdr:row>10</xdr:row>
                    <xdr:rowOff>289560</xdr:rowOff>
                  </from>
                  <to>
                    <xdr:col>0</xdr:col>
                    <xdr:colOff>1447800</xdr:colOff>
                    <xdr:row>11</xdr:row>
                    <xdr:rowOff>160020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312420</xdr:colOff>
                    <xdr:row>12</xdr:row>
                    <xdr:rowOff>38100</xdr:rowOff>
                  </from>
                  <to>
                    <xdr:col>0</xdr:col>
                    <xdr:colOff>1051560</xdr:colOff>
                    <xdr:row>13</xdr:row>
                    <xdr:rowOff>121920</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335280</xdr:colOff>
                    <xdr:row>25</xdr:row>
                    <xdr:rowOff>60960</xdr:rowOff>
                  </from>
                  <to>
                    <xdr:col>0</xdr:col>
                    <xdr:colOff>1074420</xdr:colOff>
                    <xdr:row>27</xdr:row>
                    <xdr:rowOff>22860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335280</xdr:colOff>
                    <xdr:row>27</xdr:row>
                    <xdr:rowOff>45720</xdr:rowOff>
                  </from>
                  <to>
                    <xdr:col>0</xdr:col>
                    <xdr:colOff>1074420</xdr:colOff>
                    <xdr:row>28</xdr:row>
                    <xdr:rowOff>144780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335280</xdr:colOff>
                    <xdr:row>29</xdr:row>
                    <xdr:rowOff>22860</xdr:rowOff>
                  </from>
                  <to>
                    <xdr:col>0</xdr:col>
                    <xdr:colOff>1074420</xdr:colOff>
                    <xdr:row>30</xdr:row>
                    <xdr:rowOff>152400</xdr:rowOff>
                  </to>
                </anchor>
              </controlPr>
            </control>
          </mc:Choice>
        </mc:AlternateContent>
        <mc:AlternateContent xmlns:mc="http://schemas.openxmlformats.org/markup-compatibility/2006">
          <mc:Choice Requires="x14">
            <control shapeId="10036" r:id="rId11" name="Check Box 820">
              <controlPr defaultSize="0" autoFill="0" autoLine="0" autoPict="0">
                <anchor moveWithCells="1">
                  <from>
                    <xdr:col>2</xdr:col>
                    <xdr:colOff>190500</xdr:colOff>
                    <xdr:row>11</xdr:row>
                    <xdr:rowOff>22860</xdr:rowOff>
                  </from>
                  <to>
                    <xdr:col>2</xdr:col>
                    <xdr:colOff>579120</xdr:colOff>
                    <xdr:row>12</xdr:row>
                    <xdr:rowOff>68580</xdr:rowOff>
                  </to>
                </anchor>
              </controlPr>
            </control>
          </mc:Choice>
        </mc:AlternateContent>
        <mc:AlternateContent xmlns:mc="http://schemas.openxmlformats.org/markup-compatibility/2006">
          <mc:Choice Requires="x14">
            <control shapeId="10037" r:id="rId12" name="Check Box 821">
              <controlPr defaultSize="0" autoFill="0" autoLine="0" autoPict="0">
                <anchor moveWithCells="1">
                  <from>
                    <xdr:col>3</xdr:col>
                    <xdr:colOff>60960</xdr:colOff>
                    <xdr:row>11</xdr:row>
                    <xdr:rowOff>30480</xdr:rowOff>
                  </from>
                  <to>
                    <xdr:col>3</xdr:col>
                    <xdr:colOff>563880</xdr:colOff>
                    <xdr:row>12</xdr:row>
                    <xdr:rowOff>60960</xdr:rowOff>
                  </to>
                </anchor>
              </controlPr>
            </control>
          </mc:Choice>
        </mc:AlternateContent>
        <mc:AlternateContent xmlns:mc="http://schemas.openxmlformats.org/markup-compatibility/2006">
          <mc:Choice Requires="x14">
            <control shapeId="15693" r:id="rId13" name="Drop Down 1357">
              <controlPr defaultSize="0" autoLine="0" autoPict="0">
                <anchor moveWithCells="1">
                  <from>
                    <xdr:col>0</xdr:col>
                    <xdr:colOff>1554480</xdr:colOff>
                    <xdr:row>2</xdr:row>
                    <xdr:rowOff>0</xdr:rowOff>
                  </from>
                  <to>
                    <xdr:col>4</xdr:col>
                    <xdr:colOff>632460</xdr:colOff>
                    <xdr:row>3</xdr:row>
                    <xdr:rowOff>22860</xdr:rowOff>
                  </to>
                </anchor>
              </controlPr>
            </control>
          </mc:Choice>
        </mc:AlternateContent>
        <mc:AlternateContent xmlns:mc="http://schemas.openxmlformats.org/markup-compatibility/2006">
          <mc:Choice Requires="x14">
            <control shapeId="15694" r:id="rId14" name="Check Box 1358">
              <controlPr defaultSize="0" autoFill="0" autoLine="0" autoPict="0">
                <anchor moveWithCells="1">
                  <from>
                    <xdr:col>1</xdr:col>
                    <xdr:colOff>487680</xdr:colOff>
                    <xdr:row>16</xdr:row>
                    <xdr:rowOff>0</xdr:rowOff>
                  </from>
                  <to>
                    <xdr:col>2</xdr:col>
                    <xdr:colOff>213360</xdr:colOff>
                    <xdr:row>17</xdr:row>
                    <xdr:rowOff>22860</xdr:rowOff>
                  </to>
                </anchor>
              </controlPr>
            </control>
          </mc:Choice>
        </mc:AlternateContent>
        <mc:AlternateContent xmlns:mc="http://schemas.openxmlformats.org/markup-compatibility/2006">
          <mc:Choice Requires="x14">
            <control shapeId="15695" r:id="rId15" name="Check Box 1359">
              <controlPr defaultSize="0" autoFill="0" autoLine="0" autoPict="0">
                <anchor moveWithCells="1">
                  <from>
                    <xdr:col>2</xdr:col>
                    <xdr:colOff>312420</xdr:colOff>
                    <xdr:row>47</xdr:row>
                    <xdr:rowOff>30480</xdr:rowOff>
                  </from>
                  <to>
                    <xdr:col>5</xdr:col>
                    <xdr:colOff>365760</xdr:colOff>
                    <xdr:row>49</xdr:row>
                    <xdr:rowOff>76200</xdr:rowOff>
                  </to>
                </anchor>
              </controlPr>
            </control>
          </mc:Choice>
        </mc:AlternateContent>
        <mc:AlternateContent xmlns:mc="http://schemas.openxmlformats.org/markup-compatibility/2006">
          <mc:Choice Requires="x14">
            <control shapeId="15697" r:id="rId16" name="Check Box 1361">
              <controlPr defaultSize="0" autoFill="0" autoLine="0" autoPict="0">
                <anchor moveWithCells="1">
                  <from>
                    <xdr:col>2</xdr:col>
                    <xdr:colOff>304800</xdr:colOff>
                    <xdr:row>49</xdr:row>
                    <xdr:rowOff>7620</xdr:rowOff>
                  </from>
                  <to>
                    <xdr:col>3</xdr:col>
                    <xdr:colOff>426720</xdr:colOff>
                    <xdr:row>50</xdr:row>
                    <xdr:rowOff>175260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5"/>
  <sheetViews>
    <sheetView showGridLines="0" showRowColHeaders="0" zoomScale="90" zoomScaleNormal="90" workbookViewId="0">
      <selection activeCell="G6" sqref="G6:H6"/>
    </sheetView>
  </sheetViews>
  <sheetFormatPr defaultColWidth="9.33203125" defaultRowHeight="13.8" x14ac:dyDescent="0.25"/>
  <cols>
    <col min="1" max="1" width="6.5546875" style="64" customWidth="1"/>
    <col min="2" max="5" width="9.33203125" style="64"/>
    <col min="6" max="6" width="5" style="64" customWidth="1"/>
    <col min="7" max="7" width="9.33203125" style="64"/>
    <col min="8" max="8" width="6.33203125" style="64" customWidth="1"/>
    <col min="9" max="9" width="9.33203125" style="64"/>
    <col min="10" max="10" width="6.33203125" style="64" customWidth="1"/>
    <col min="11" max="12" width="10.33203125" style="64" customWidth="1"/>
    <col min="13" max="16384" width="9.33203125" style="64"/>
  </cols>
  <sheetData>
    <row r="1" spans="1:12" ht="21.75" customHeight="1" x14ac:dyDescent="0.25">
      <c r="A1" s="408" t="s">
        <v>25</v>
      </c>
      <c r="B1" s="408"/>
      <c r="C1" s="437">
        <f>'Check Request'!$B$6</f>
        <v>0</v>
      </c>
      <c r="D1" s="439"/>
      <c r="E1" s="437">
        <f>'Check Request'!$D$6</f>
        <v>0</v>
      </c>
      <c r="F1" s="438"/>
      <c r="G1" s="439"/>
      <c r="I1" s="440" t="s">
        <v>31</v>
      </c>
      <c r="J1" s="440"/>
      <c r="K1" s="437">
        <f>'Check Request'!$H$6</f>
        <v>0</v>
      </c>
      <c r="L1" s="439"/>
    </row>
    <row r="2" spans="1:12" x14ac:dyDescent="0.25">
      <c r="C2" s="444"/>
      <c r="D2" s="444"/>
      <c r="E2" s="444"/>
      <c r="F2" s="444"/>
      <c r="G2" s="444"/>
    </row>
    <row r="3" spans="1:12" x14ac:dyDescent="0.25">
      <c r="A3" s="407" t="s">
        <v>122</v>
      </c>
      <c r="B3" s="428"/>
      <c r="C3" s="428"/>
      <c r="D3" s="428"/>
      <c r="E3" s="428"/>
      <c r="F3" s="428"/>
      <c r="G3" s="428"/>
      <c r="H3" s="428"/>
      <c r="I3" s="428"/>
      <c r="J3" s="428"/>
      <c r="K3" s="428"/>
      <c r="L3" s="428"/>
    </row>
    <row r="4" spans="1:12" ht="6.75" customHeight="1" x14ac:dyDescent="0.25"/>
    <row r="5" spans="1:12" x14ac:dyDescent="0.25">
      <c r="B5" s="65"/>
      <c r="C5" s="66"/>
      <c r="D5" s="67"/>
      <c r="E5" s="442" t="s">
        <v>59</v>
      </c>
      <c r="F5" s="443"/>
      <c r="G5" s="442" t="s">
        <v>60</v>
      </c>
      <c r="H5" s="443"/>
      <c r="I5" s="442" t="s">
        <v>61</v>
      </c>
      <c r="J5" s="443"/>
      <c r="K5" s="442" t="s">
        <v>99</v>
      </c>
      <c r="L5" s="443"/>
    </row>
    <row r="6" spans="1:12" ht="30.75" customHeight="1" x14ac:dyDescent="0.25">
      <c r="B6" s="414" t="s">
        <v>100</v>
      </c>
      <c r="C6" s="414"/>
      <c r="D6" s="414"/>
      <c r="E6" s="441"/>
      <c r="F6" s="441"/>
      <c r="G6" s="441"/>
      <c r="H6" s="441"/>
      <c r="I6" s="441"/>
      <c r="J6" s="441"/>
      <c r="K6" s="441"/>
      <c r="L6" s="441"/>
    </row>
    <row r="7" spans="1:12" ht="9.75" customHeight="1" thickBot="1" x14ac:dyDescent="0.3">
      <c r="E7" s="432"/>
      <c r="F7" s="432"/>
    </row>
    <row r="8" spans="1:12" ht="14.4" thickBot="1" x14ac:dyDescent="0.3">
      <c r="B8" s="433" t="s">
        <v>62</v>
      </c>
      <c r="C8" s="434"/>
      <c r="D8" s="434"/>
      <c r="E8" s="435">
        <f>SUM(E6:L6)</f>
        <v>0</v>
      </c>
      <c r="F8" s="436"/>
    </row>
    <row r="9" spans="1:12" ht="12" customHeight="1" x14ac:dyDescent="0.25"/>
    <row r="10" spans="1:12" ht="44.25" customHeight="1" x14ac:dyDescent="0.25">
      <c r="A10" s="418" t="s">
        <v>175</v>
      </c>
      <c r="B10" s="418"/>
      <c r="C10" s="418"/>
      <c r="D10" s="418"/>
      <c r="E10" s="418"/>
      <c r="F10" s="418"/>
      <c r="G10" s="418"/>
      <c r="H10" s="418"/>
      <c r="I10" s="418"/>
      <c r="J10" s="418"/>
      <c r="K10" s="419"/>
      <c r="L10" s="419"/>
    </row>
    <row r="11" spans="1:12" ht="6" customHeight="1" thickBot="1" x14ac:dyDescent="0.3"/>
    <row r="12" spans="1:12" ht="14.4" thickBot="1" x14ac:dyDescent="0.3">
      <c r="B12" s="405" t="s">
        <v>64</v>
      </c>
      <c r="C12" s="405"/>
      <c r="D12" s="405"/>
      <c r="E12" s="406"/>
      <c r="F12" s="406"/>
      <c r="H12" s="423" t="s">
        <v>62</v>
      </c>
      <c r="I12" s="429"/>
      <c r="J12" s="429"/>
      <c r="K12" s="430"/>
    </row>
    <row r="13" spans="1:12" ht="29.25" customHeight="1" thickBot="1" x14ac:dyDescent="0.3">
      <c r="B13" s="414" t="s">
        <v>97</v>
      </c>
      <c r="C13" s="414"/>
      <c r="D13" s="414"/>
      <c r="E13" s="431"/>
      <c r="F13" s="431"/>
      <c r="I13" s="426">
        <f>E12*E13</f>
        <v>0</v>
      </c>
      <c r="J13" s="427"/>
    </row>
    <row r="14" spans="1:12" ht="21.75" customHeight="1" thickBot="1" x14ac:dyDescent="0.3">
      <c r="B14" s="68"/>
      <c r="C14" s="69" t="s">
        <v>69</v>
      </c>
      <c r="D14" s="68"/>
      <c r="E14" s="413"/>
      <c r="F14" s="413"/>
      <c r="I14" s="70"/>
      <c r="J14" s="70"/>
    </row>
    <row r="15" spans="1:12" ht="30" customHeight="1" thickBot="1" x14ac:dyDescent="0.3">
      <c r="B15" s="414" t="s">
        <v>70</v>
      </c>
      <c r="C15" s="414"/>
      <c r="D15" s="414"/>
      <c r="E15" s="399"/>
      <c r="F15" s="399"/>
      <c r="H15" s="409" t="s">
        <v>62</v>
      </c>
      <c r="I15" s="415"/>
      <c r="J15" s="415"/>
      <c r="K15" s="416"/>
    </row>
    <row r="16" spans="1:12" ht="15" customHeight="1" thickBot="1" x14ac:dyDescent="0.3">
      <c r="B16" s="68"/>
      <c r="C16" s="68"/>
      <c r="D16" s="68"/>
      <c r="E16" s="417"/>
      <c r="F16" s="417"/>
      <c r="I16" s="403">
        <f>(E15*4)</f>
        <v>0</v>
      </c>
      <c r="J16" s="404"/>
    </row>
    <row r="17" spans="1:12" ht="9.75" customHeight="1" x14ac:dyDescent="0.25"/>
    <row r="18" spans="1:12" ht="27" customHeight="1" x14ac:dyDescent="0.25">
      <c r="A18" s="418" t="s">
        <v>123</v>
      </c>
      <c r="B18" s="419"/>
      <c r="C18" s="419"/>
      <c r="D18" s="419"/>
      <c r="E18" s="419"/>
      <c r="F18" s="419"/>
      <c r="G18" s="419"/>
      <c r="H18" s="419"/>
      <c r="I18" s="419"/>
      <c r="J18" s="419"/>
      <c r="K18" s="419"/>
      <c r="L18" s="419"/>
    </row>
    <row r="19" spans="1:12" ht="7.5" customHeight="1" thickBot="1" x14ac:dyDescent="0.3"/>
    <row r="20" spans="1:12" ht="27.75" customHeight="1" thickBot="1" x14ac:dyDescent="0.3">
      <c r="B20" s="420" t="s">
        <v>101</v>
      </c>
      <c r="C20" s="421"/>
      <c r="D20" s="422"/>
      <c r="E20" s="399"/>
      <c r="F20" s="399"/>
      <c r="H20" s="423" t="s">
        <v>62</v>
      </c>
      <c r="I20" s="424"/>
      <c r="J20" s="424"/>
      <c r="K20" s="425"/>
    </row>
    <row r="21" spans="1:12" ht="14.4" thickBot="1" x14ac:dyDescent="0.3">
      <c r="E21" s="400"/>
      <c r="F21" s="400"/>
      <c r="I21" s="426">
        <f>E20</f>
        <v>0</v>
      </c>
      <c r="J21" s="427"/>
    </row>
    <row r="22" spans="1:12" ht="7.5" customHeight="1" x14ac:dyDescent="0.25"/>
    <row r="23" spans="1:12" x14ac:dyDescent="0.25">
      <c r="A23" s="407" t="s">
        <v>68</v>
      </c>
      <c r="B23" s="407"/>
      <c r="C23" s="407"/>
      <c r="D23" s="407"/>
      <c r="E23" s="407"/>
      <c r="F23" s="407"/>
      <c r="G23" s="407"/>
      <c r="H23" s="407"/>
      <c r="I23" s="407"/>
      <c r="J23" s="407"/>
      <c r="K23" s="428"/>
      <c r="L23" s="428"/>
    </row>
    <row r="24" spans="1:12" ht="7.5" customHeight="1" x14ac:dyDescent="0.25"/>
    <row r="25" spans="1:12" x14ac:dyDescent="0.25">
      <c r="B25" s="405" t="s">
        <v>63</v>
      </c>
      <c r="C25" s="405"/>
      <c r="D25" s="405"/>
      <c r="E25" s="406"/>
      <c r="F25" s="406"/>
    </row>
    <row r="26" spans="1:12" x14ac:dyDescent="0.25">
      <c r="B26" s="405" t="s">
        <v>63</v>
      </c>
      <c r="C26" s="405"/>
      <c r="D26" s="405"/>
      <c r="E26" s="406"/>
      <c r="F26" s="406"/>
    </row>
    <row r="27" spans="1:12" x14ac:dyDescent="0.25">
      <c r="B27" s="412" t="s">
        <v>72</v>
      </c>
      <c r="C27" s="412"/>
      <c r="D27" s="412"/>
      <c r="E27" s="406"/>
      <c r="F27" s="406"/>
    </row>
    <row r="28" spans="1:12" x14ac:dyDescent="0.25">
      <c r="B28" s="412" t="s">
        <v>72</v>
      </c>
      <c r="C28" s="412"/>
      <c r="D28" s="412"/>
      <c r="E28" s="406"/>
      <c r="F28" s="406"/>
    </row>
    <row r="29" spans="1:12" ht="14.4" thickBot="1" x14ac:dyDescent="0.3">
      <c r="B29" s="412" t="s">
        <v>72</v>
      </c>
      <c r="C29" s="412"/>
      <c r="D29" s="412"/>
      <c r="E29" s="406"/>
      <c r="F29" s="406"/>
    </row>
    <row r="30" spans="1:12" ht="14.4" thickBot="1" x14ac:dyDescent="0.3">
      <c r="B30" s="405" t="s">
        <v>65</v>
      </c>
      <c r="C30" s="405"/>
      <c r="D30" s="405"/>
      <c r="E30" s="406"/>
      <c r="F30" s="406"/>
      <c r="H30" s="409" t="s">
        <v>62</v>
      </c>
      <c r="I30" s="410"/>
      <c r="J30" s="410"/>
      <c r="K30" s="411"/>
    </row>
    <row r="31" spans="1:12" ht="14.4" thickBot="1" x14ac:dyDescent="0.3">
      <c r="B31" s="405" t="s">
        <v>65</v>
      </c>
      <c r="C31" s="405"/>
      <c r="D31" s="405"/>
      <c r="E31" s="406"/>
      <c r="F31" s="406"/>
      <c r="H31" s="71"/>
      <c r="I31" s="403">
        <f>SUM(E25:F36)</f>
        <v>0</v>
      </c>
      <c r="J31" s="404"/>
      <c r="K31" s="71"/>
    </row>
    <row r="32" spans="1:12" x14ac:dyDescent="0.25">
      <c r="B32" s="405" t="s">
        <v>65</v>
      </c>
      <c r="C32" s="405"/>
      <c r="D32" s="405"/>
      <c r="E32" s="406"/>
      <c r="F32" s="406"/>
    </row>
    <row r="33" spans="1:12" x14ac:dyDescent="0.25">
      <c r="B33" s="405" t="s">
        <v>65</v>
      </c>
      <c r="C33" s="405"/>
      <c r="D33" s="405"/>
      <c r="E33" s="406"/>
      <c r="F33" s="406"/>
    </row>
    <row r="34" spans="1:12" x14ac:dyDescent="0.25">
      <c r="B34" s="405" t="s">
        <v>66</v>
      </c>
      <c r="C34" s="405"/>
      <c r="D34" s="405"/>
      <c r="E34" s="406"/>
      <c r="F34" s="406"/>
    </row>
    <row r="35" spans="1:12" x14ac:dyDescent="0.25">
      <c r="B35" s="405" t="s">
        <v>67</v>
      </c>
      <c r="C35" s="405"/>
      <c r="D35" s="405"/>
      <c r="E35" s="406"/>
      <c r="F35" s="406"/>
    </row>
    <row r="36" spans="1:12" x14ac:dyDescent="0.25">
      <c r="B36" s="405" t="s">
        <v>67</v>
      </c>
      <c r="C36" s="405"/>
      <c r="D36" s="405"/>
      <c r="E36" s="406"/>
      <c r="F36" s="406"/>
    </row>
    <row r="37" spans="1:12" ht="12.75" customHeight="1" x14ac:dyDescent="0.25">
      <c r="E37" s="400"/>
      <c r="F37" s="400"/>
    </row>
    <row r="38" spans="1:12" x14ac:dyDescent="0.25">
      <c r="A38" s="407" t="s">
        <v>124</v>
      </c>
      <c r="B38" s="407"/>
      <c r="C38" s="407"/>
      <c r="D38" s="407"/>
      <c r="E38" s="407"/>
      <c r="F38" s="407"/>
      <c r="G38" s="407"/>
      <c r="H38" s="407"/>
      <c r="I38" s="407"/>
      <c r="J38" s="407"/>
      <c r="K38" s="407"/>
      <c r="L38" s="408"/>
    </row>
    <row r="39" spans="1:12" ht="8.25" customHeight="1" x14ac:dyDescent="0.25"/>
    <row r="40" spans="1:12" ht="14.4" thickBot="1" x14ac:dyDescent="0.3">
      <c r="B40" s="398"/>
      <c r="C40" s="398"/>
      <c r="D40" s="398"/>
      <c r="E40" s="399"/>
      <c r="F40" s="399"/>
    </row>
    <row r="41" spans="1:12" ht="14.4" thickBot="1" x14ac:dyDescent="0.3">
      <c r="B41" s="398"/>
      <c r="C41" s="398"/>
      <c r="D41" s="398"/>
      <c r="E41" s="399"/>
      <c r="F41" s="399"/>
      <c r="H41" s="409" t="s">
        <v>62</v>
      </c>
      <c r="I41" s="410"/>
      <c r="J41" s="410"/>
      <c r="K41" s="411"/>
    </row>
    <row r="42" spans="1:12" ht="14.4" thickBot="1" x14ac:dyDescent="0.3">
      <c r="B42" s="398"/>
      <c r="C42" s="398"/>
      <c r="D42" s="398"/>
      <c r="E42" s="399"/>
      <c r="F42" s="399"/>
      <c r="I42" s="403">
        <f>SUM(E40:F43)</f>
        <v>0</v>
      </c>
      <c r="J42" s="404"/>
    </row>
    <row r="43" spans="1:12" x14ac:dyDescent="0.25">
      <c r="B43" s="398"/>
      <c r="C43" s="398"/>
      <c r="D43" s="398"/>
      <c r="E43" s="399"/>
      <c r="F43" s="399"/>
    </row>
    <row r="44" spans="1:12" ht="9" customHeight="1" x14ac:dyDescent="0.25">
      <c r="E44" s="400"/>
      <c r="F44" s="400"/>
    </row>
    <row r="45" spans="1:12" ht="14.25" customHeight="1" x14ac:dyDescent="0.25">
      <c r="A45" s="401" t="s">
        <v>95</v>
      </c>
      <c r="B45" s="401"/>
      <c r="C45" s="401"/>
      <c r="D45" s="401"/>
      <c r="E45" s="401"/>
      <c r="F45" s="401"/>
      <c r="G45" s="401"/>
      <c r="H45" s="402">
        <f>SUM(E8)+SUM(I13)+SUM(I16)+SUM(I21)+SUM(I31)+SUM(I42)</f>
        <v>0</v>
      </c>
      <c r="I45" s="402"/>
      <c r="J45" s="402"/>
      <c r="K45" s="402"/>
    </row>
  </sheetData>
  <sheetProtection algorithmName="SHA-512" hashValue="3qDlAphLlAlQTWHreenXzIvqLC6/+ZLKVyNZrj+OF3+Ui2ukTbT4aBfRHBkIf7GPeiqysRhwn90HEvVPDhRbhQ==" saltValue="AmBl/32w0oSt9sTRTMslIQ==" spinCount="100000"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oddFooter>&amp;LRevised on: 01/02/2020</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1">
    <pageSetUpPr fitToPage="1"/>
  </sheetPr>
  <dimension ref="A1:L35"/>
  <sheetViews>
    <sheetView showGridLines="0" showRowColHeaders="0" zoomScaleNormal="100" workbookViewId="0">
      <selection activeCell="C24" sqref="C24"/>
    </sheetView>
  </sheetViews>
  <sheetFormatPr defaultColWidth="9.33203125" defaultRowHeight="13.2" x14ac:dyDescent="0.25"/>
  <cols>
    <col min="1" max="3" width="9.33203125" style="4"/>
    <col min="4" max="4" width="9" style="4" customWidth="1"/>
    <col min="5" max="5" width="8.6640625" style="4" customWidth="1"/>
    <col min="6" max="6" width="8.33203125" style="4" customWidth="1"/>
    <col min="7" max="7" width="7" style="4" customWidth="1"/>
    <col min="8" max="8" width="9.5546875" style="4" customWidth="1"/>
    <col min="9" max="9" width="8.6640625" style="4" customWidth="1"/>
    <col min="10" max="10" width="8.33203125" style="4" customWidth="1"/>
    <col min="11" max="11" width="4.6640625" style="4" customWidth="1"/>
    <col min="12" max="16384" width="9.33203125" style="4"/>
  </cols>
  <sheetData>
    <row r="1" spans="1:11" s="45" customFormat="1" ht="15" customHeight="1" x14ac:dyDescent="0.25"/>
    <row r="2" spans="1:11" s="45" customFormat="1" ht="24" customHeight="1" x14ac:dyDescent="0.25">
      <c r="A2" s="51" t="s">
        <v>25</v>
      </c>
      <c r="B2" s="51"/>
      <c r="C2" s="460">
        <f>'Check Request'!$B$6</f>
        <v>0</v>
      </c>
      <c r="D2" s="461"/>
      <c r="E2" s="460">
        <f>'Check Request'!$D$6</f>
        <v>0</v>
      </c>
      <c r="F2" s="461"/>
      <c r="G2" s="52"/>
      <c r="H2" s="125" t="s">
        <v>121</v>
      </c>
      <c r="I2" s="124">
        <f>'Check Request'!$H$6</f>
        <v>0</v>
      </c>
    </row>
    <row r="3" spans="1:11" s="45" customFormat="1" ht="15" x14ac:dyDescent="0.25">
      <c r="C3" s="462"/>
      <c r="D3" s="462"/>
      <c r="E3" s="463"/>
      <c r="F3" s="463"/>
      <c r="G3" s="463"/>
      <c r="H3" s="464"/>
      <c r="I3" s="464"/>
      <c r="J3" s="464"/>
      <c r="K3" s="464"/>
    </row>
    <row r="4" spans="1:11" s="53" customFormat="1" ht="8.25" customHeight="1" x14ac:dyDescent="0.25">
      <c r="A4" s="118"/>
      <c r="B4" s="108"/>
      <c r="C4" s="93"/>
      <c r="H4" s="465"/>
      <c r="I4" s="465"/>
      <c r="J4" s="465"/>
      <c r="K4" s="465"/>
    </row>
    <row r="5" spans="1:11" ht="15" customHeight="1" x14ac:dyDescent="0.25">
      <c r="A5" s="445" t="s">
        <v>76</v>
      </c>
      <c r="B5" s="445"/>
      <c r="C5" s="445"/>
      <c r="D5" s="445"/>
      <c r="E5" s="445"/>
      <c r="F5" s="445"/>
      <c r="G5" s="445"/>
      <c r="H5" s="445"/>
      <c r="I5" s="445"/>
      <c r="J5" s="445"/>
      <c r="K5" s="445"/>
    </row>
    <row r="6" spans="1:11" s="53" customFormat="1" ht="8.25" customHeight="1" x14ac:dyDescent="0.25">
      <c r="A6" s="118"/>
      <c r="B6" s="108"/>
      <c r="C6" s="93"/>
      <c r="H6" s="465"/>
      <c r="I6" s="465"/>
      <c r="J6" s="465"/>
      <c r="K6" s="465"/>
    </row>
    <row r="7" spans="1:11" x14ac:dyDescent="0.25">
      <c r="A7" s="54" t="s">
        <v>77</v>
      </c>
      <c r="B7" s="445" t="s">
        <v>142</v>
      </c>
      <c r="C7" s="445"/>
      <c r="D7" s="445"/>
      <c r="E7" s="445"/>
      <c r="F7" s="445"/>
      <c r="G7" s="445"/>
      <c r="H7" s="445"/>
      <c r="I7" s="445"/>
      <c r="J7" s="445"/>
      <c r="K7" s="445"/>
    </row>
    <row r="8" spans="1:11" ht="40.5" customHeight="1" x14ac:dyDescent="0.25">
      <c r="A8" s="54" t="s">
        <v>77</v>
      </c>
      <c r="B8" s="445" t="s">
        <v>143</v>
      </c>
      <c r="C8" s="445"/>
      <c r="D8" s="445"/>
      <c r="E8" s="445"/>
      <c r="F8" s="445"/>
      <c r="G8" s="445"/>
      <c r="H8" s="445"/>
      <c r="I8" s="445"/>
      <c r="J8" s="445"/>
      <c r="K8" s="445"/>
    </row>
    <row r="9" spans="1:11" x14ac:dyDescent="0.25">
      <c r="A9" s="54" t="s">
        <v>77</v>
      </c>
      <c r="B9" s="445" t="s">
        <v>144</v>
      </c>
      <c r="C9" s="445"/>
      <c r="D9" s="445"/>
      <c r="E9" s="445"/>
      <c r="F9" s="445"/>
      <c r="G9" s="445"/>
      <c r="H9" s="445"/>
      <c r="I9" s="445"/>
      <c r="J9" s="445"/>
      <c r="K9" s="445"/>
    </row>
    <row r="10" spans="1:11" ht="27" customHeight="1" x14ac:dyDescent="0.25">
      <c r="A10" s="54" t="s">
        <v>77</v>
      </c>
      <c r="B10" s="445" t="s">
        <v>145</v>
      </c>
      <c r="C10" s="445"/>
      <c r="D10" s="445"/>
      <c r="E10" s="445"/>
      <c r="F10" s="445"/>
      <c r="G10" s="445"/>
      <c r="H10" s="445"/>
      <c r="I10" s="445"/>
      <c r="J10" s="445"/>
      <c r="K10" s="445"/>
    </row>
    <row r="11" spans="1:11" ht="26.25" customHeight="1" x14ac:dyDescent="0.25">
      <c r="A11" s="54" t="s">
        <v>77</v>
      </c>
      <c r="B11" s="445" t="s">
        <v>146</v>
      </c>
      <c r="C11" s="445"/>
      <c r="D11" s="445"/>
      <c r="E11" s="445"/>
      <c r="F11" s="445"/>
      <c r="G11" s="445"/>
      <c r="H11" s="445"/>
      <c r="I11" s="445"/>
      <c r="J11" s="445"/>
      <c r="K11" s="445"/>
    </row>
    <row r="12" spans="1:11" ht="27" customHeight="1" x14ac:dyDescent="0.25">
      <c r="A12" s="54" t="s">
        <v>77</v>
      </c>
      <c r="B12" s="445" t="s">
        <v>147</v>
      </c>
      <c r="C12" s="445"/>
      <c r="D12" s="445"/>
      <c r="E12" s="445"/>
      <c r="F12" s="445"/>
      <c r="G12" s="445"/>
      <c r="H12" s="445"/>
      <c r="I12" s="445"/>
      <c r="J12" s="445"/>
      <c r="K12" s="445"/>
    </row>
    <row r="13" spans="1:11" ht="27.75" customHeight="1" x14ac:dyDescent="0.25">
      <c r="A13" s="54" t="s">
        <v>77</v>
      </c>
      <c r="B13" s="445" t="s">
        <v>148</v>
      </c>
      <c r="C13" s="445"/>
      <c r="D13" s="445"/>
      <c r="E13" s="445"/>
      <c r="F13" s="445"/>
      <c r="G13" s="445"/>
      <c r="H13" s="445"/>
      <c r="I13" s="445"/>
      <c r="J13" s="445"/>
      <c r="K13" s="445"/>
    </row>
    <row r="14" spans="1:11" ht="27.75" customHeight="1" x14ac:dyDescent="0.25">
      <c r="A14" s="54" t="s">
        <v>77</v>
      </c>
      <c r="B14" s="445" t="s">
        <v>149</v>
      </c>
      <c r="C14" s="445"/>
      <c r="D14" s="445"/>
      <c r="E14" s="445"/>
      <c r="F14" s="445"/>
      <c r="G14" s="445"/>
      <c r="H14" s="445"/>
      <c r="I14" s="445"/>
      <c r="J14" s="445"/>
      <c r="K14" s="445"/>
    </row>
    <row r="15" spans="1:11" ht="13.8" thickBot="1" x14ac:dyDescent="0.3">
      <c r="A15" s="452"/>
      <c r="B15" s="452"/>
      <c r="C15" s="452"/>
      <c r="D15" s="452"/>
      <c r="E15" s="452"/>
      <c r="F15" s="452"/>
      <c r="G15" s="55"/>
      <c r="H15" s="55"/>
      <c r="I15" s="55"/>
      <c r="J15" s="55"/>
      <c r="K15" s="55"/>
    </row>
    <row r="16" spans="1:11" ht="22.5" customHeight="1" thickTop="1" x14ac:dyDescent="0.25">
      <c r="B16" s="453" t="s">
        <v>43</v>
      </c>
      <c r="C16" s="453"/>
      <c r="D16" s="453"/>
      <c r="E16" s="453"/>
      <c r="F16" s="453"/>
      <c r="G16" s="453"/>
      <c r="H16" s="453"/>
      <c r="I16" s="453"/>
      <c r="J16" s="453"/>
      <c r="K16" s="453"/>
    </row>
    <row r="17" spans="1:12" s="103" customFormat="1" ht="18.75" customHeight="1" x14ac:dyDescent="0.25">
      <c r="A17" s="105"/>
      <c r="B17" s="466" t="s">
        <v>78</v>
      </c>
      <c r="C17" s="466"/>
      <c r="D17" s="466"/>
      <c r="E17" s="466"/>
      <c r="F17" s="466"/>
      <c r="G17" s="466"/>
      <c r="H17" s="466"/>
      <c r="I17" s="466"/>
      <c r="J17" s="466"/>
    </row>
    <row r="18" spans="1:12" ht="11.25" customHeight="1" x14ac:dyDescent="0.25">
      <c r="A18" s="56"/>
      <c r="B18" s="104"/>
      <c r="C18" s="104"/>
      <c r="D18" s="104"/>
      <c r="E18" s="104"/>
      <c r="F18" s="104"/>
      <c r="G18" s="104"/>
      <c r="H18" s="104"/>
      <c r="I18" s="104"/>
      <c r="J18" s="104"/>
    </row>
    <row r="19" spans="1:12" ht="15" customHeight="1" x14ac:dyDescent="0.25">
      <c r="A19" s="158" t="s">
        <v>42</v>
      </c>
      <c r="B19" s="454"/>
      <c r="C19" s="391"/>
      <c r="D19" s="391"/>
      <c r="E19" s="158" t="s">
        <v>234</v>
      </c>
      <c r="F19" s="455"/>
      <c r="G19" s="456"/>
      <c r="H19" s="158" t="s">
        <v>235</v>
      </c>
      <c r="I19" s="454"/>
      <c r="J19" s="391"/>
      <c r="K19" s="391"/>
      <c r="L19" s="158"/>
    </row>
    <row r="20" spans="1:12" ht="9" customHeight="1" x14ac:dyDescent="0.25">
      <c r="A20" s="158"/>
      <c r="B20" s="219"/>
      <c r="C20" s="223"/>
      <c r="D20" s="223"/>
      <c r="E20" s="222"/>
      <c r="F20" s="219"/>
      <c r="G20" s="223"/>
      <c r="H20" s="222"/>
      <c r="I20" s="219"/>
      <c r="J20" s="223"/>
      <c r="K20" s="223"/>
      <c r="L20" s="158"/>
    </row>
    <row r="21" spans="1:12" ht="15" customHeight="1" x14ac:dyDescent="0.25">
      <c r="A21" s="158" t="s">
        <v>42</v>
      </c>
      <c r="B21" s="454"/>
      <c r="C21" s="391"/>
      <c r="D21" s="391"/>
      <c r="E21" s="158" t="s">
        <v>234</v>
      </c>
      <c r="F21" s="455"/>
      <c r="G21" s="456"/>
      <c r="H21" s="158" t="s">
        <v>235</v>
      </c>
      <c r="I21" s="454"/>
      <c r="J21" s="391"/>
      <c r="K21" s="391"/>
      <c r="L21" s="158"/>
    </row>
    <row r="22" spans="1:12" ht="9" customHeight="1" x14ac:dyDescent="0.25">
      <c r="A22" s="158"/>
      <c r="B22" s="219"/>
      <c r="C22" s="223"/>
      <c r="D22" s="223"/>
      <c r="E22" s="222"/>
      <c r="F22" s="219"/>
      <c r="G22" s="223"/>
      <c r="H22" s="222"/>
      <c r="I22" s="219"/>
      <c r="J22" s="223"/>
      <c r="K22" s="223"/>
      <c r="L22" s="158"/>
    </row>
    <row r="23" spans="1:12" ht="15" customHeight="1" x14ac:dyDescent="0.25">
      <c r="A23" s="158" t="s">
        <v>42</v>
      </c>
      <c r="B23" s="454"/>
      <c r="C23" s="391"/>
      <c r="D23" s="391"/>
      <c r="E23" s="158" t="s">
        <v>234</v>
      </c>
      <c r="F23" s="455"/>
      <c r="G23" s="456"/>
      <c r="H23" s="158" t="s">
        <v>235</v>
      </c>
      <c r="I23" s="454"/>
      <c r="J23" s="391"/>
      <c r="K23" s="391"/>
      <c r="L23" s="158"/>
    </row>
    <row r="25" spans="1:12" x14ac:dyDescent="0.25">
      <c r="A25" s="449" t="s">
        <v>151</v>
      </c>
      <c r="B25" s="449"/>
      <c r="C25" s="449"/>
      <c r="D25" s="449"/>
      <c r="E25" s="449"/>
      <c r="F25" s="449"/>
      <c r="G25" s="449"/>
      <c r="H25" s="449"/>
      <c r="I25" s="449"/>
      <c r="J25" s="449"/>
      <c r="K25" s="449"/>
    </row>
    <row r="26" spans="1:12" ht="20.25" customHeight="1" thickBot="1" x14ac:dyDescent="0.3">
      <c r="A26" s="55"/>
      <c r="B26" s="55"/>
      <c r="C26" s="55"/>
      <c r="D26" s="55"/>
      <c r="E26" s="55"/>
      <c r="F26" s="55"/>
      <c r="G26" s="55"/>
      <c r="H26" s="55"/>
      <c r="I26" s="55"/>
      <c r="J26" s="55"/>
      <c r="K26" s="55"/>
    </row>
    <row r="27" spans="1:12" ht="16.5" customHeight="1" thickTop="1" x14ac:dyDescent="0.25">
      <c r="A27" s="450" t="s">
        <v>79</v>
      </c>
      <c r="B27" s="451"/>
      <c r="C27" s="451"/>
      <c r="D27" s="451"/>
      <c r="E27" s="154"/>
      <c r="F27" s="154"/>
      <c r="G27" s="154"/>
      <c r="H27" s="154"/>
      <c r="I27" s="154"/>
      <c r="J27" s="154"/>
      <c r="K27" s="155"/>
    </row>
    <row r="28" spans="1:12" ht="4.5" customHeight="1" x14ac:dyDescent="0.25">
      <c r="A28" s="114"/>
      <c r="B28" s="106"/>
      <c r="C28" s="106"/>
      <c r="D28" s="106"/>
      <c r="E28" s="106"/>
      <c r="F28" s="106"/>
      <c r="G28" s="106"/>
      <c r="H28" s="106"/>
      <c r="I28" s="106"/>
      <c r="J28" s="106"/>
      <c r="K28" s="115"/>
    </row>
    <row r="29" spans="1:12" s="103" customFormat="1" ht="49.5" customHeight="1" x14ac:dyDescent="0.25">
      <c r="A29" s="446" t="s">
        <v>184</v>
      </c>
      <c r="B29" s="447"/>
      <c r="C29" s="447"/>
      <c r="D29" s="447"/>
      <c r="E29" s="447"/>
      <c r="F29" s="447"/>
      <c r="G29" s="447"/>
      <c r="H29" s="447"/>
      <c r="I29" s="447"/>
      <c r="J29" s="447"/>
      <c r="K29" s="448"/>
    </row>
    <row r="30" spans="1:12" s="103" customFormat="1" ht="83.25" customHeight="1" x14ac:dyDescent="0.25">
      <c r="A30" s="457"/>
      <c r="B30" s="458"/>
      <c r="C30" s="458"/>
      <c r="D30" s="458"/>
      <c r="E30" s="458"/>
      <c r="F30" s="458"/>
      <c r="G30" s="458"/>
      <c r="H30" s="458"/>
      <c r="I30" s="458"/>
      <c r="J30" s="458"/>
      <c r="K30" s="459"/>
    </row>
    <row r="31" spans="1:12" ht="28.5" customHeight="1" x14ac:dyDescent="0.25">
      <c r="A31" s="119" t="s">
        <v>150</v>
      </c>
      <c r="B31" s="106"/>
      <c r="C31" s="106"/>
      <c r="D31" s="106"/>
      <c r="E31" s="106"/>
      <c r="F31" s="106"/>
      <c r="G31" s="106"/>
      <c r="H31" s="106"/>
      <c r="I31" s="106"/>
      <c r="J31" s="106"/>
      <c r="K31" s="115"/>
    </row>
    <row r="32" spans="1:12" ht="33" customHeight="1" x14ac:dyDescent="0.25">
      <c r="A32" s="119" t="s">
        <v>152</v>
      </c>
      <c r="B32" s="106"/>
      <c r="C32" s="106"/>
      <c r="D32" s="106"/>
      <c r="E32" s="106"/>
      <c r="F32" s="106"/>
      <c r="G32" s="106"/>
      <c r="H32" s="106"/>
      <c r="I32" s="106"/>
      <c r="J32" s="106"/>
      <c r="K32" s="115"/>
    </row>
    <row r="33" spans="1:11" x14ac:dyDescent="0.25">
      <c r="A33" s="114"/>
      <c r="B33" s="106"/>
      <c r="C33" s="106"/>
      <c r="D33" s="106"/>
      <c r="E33" s="106"/>
      <c r="F33" s="106"/>
      <c r="G33" s="106"/>
      <c r="H33" s="106"/>
      <c r="I33" s="106"/>
      <c r="J33" s="106"/>
      <c r="K33" s="115"/>
    </row>
    <row r="34" spans="1:11" ht="17.25" customHeight="1" x14ac:dyDescent="0.25">
      <c r="A34" s="116"/>
      <c r="B34" s="107"/>
      <c r="C34" s="107"/>
      <c r="D34" s="107"/>
      <c r="E34" s="107"/>
      <c r="F34" s="107"/>
      <c r="G34" s="107"/>
      <c r="H34" s="107"/>
      <c r="I34" s="107"/>
      <c r="J34" s="107"/>
      <c r="K34" s="117"/>
    </row>
    <row r="35" spans="1:11" ht="33" customHeight="1" x14ac:dyDescent="0.25">
      <c r="A35" s="103"/>
      <c r="B35" s="103"/>
      <c r="C35" s="103"/>
      <c r="D35" s="103"/>
      <c r="E35" s="103"/>
      <c r="F35" s="103"/>
      <c r="G35" s="103"/>
      <c r="H35" s="103"/>
      <c r="I35" s="103"/>
      <c r="J35" s="103"/>
      <c r="K35" s="103"/>
    </row>
  </sheetData>
  <sheetProtection algorithmName="SHA-512" hashValue="3XBYkHigL/qcfIbzyojVe+yQJchF2KgvFpY1DfdgIzVh43ZNl1xu2I8qL5LAx1oWxM4iygC1bbJne9LbBU/ltA==" saltValue="QvDF9VtwiZDdTmwiqyNIxA==" spinCount="100000"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oddFooter>&amp;LRevised on: 01/02/2020</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251460</xdr:colOff>
                    <xdr:row>16</xdr:row>
                    <xdr:rowOff>45720</xdr:rowOff>
                  </from>
                  <to>
                    <xdr:col>1</xdr:col>
                    <xdr:colOff>7620</xdr:colOff>
                    <xdr:row>17</xdr:row>
                    <xdr:rowOff>30480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251460</xdr:colOff>
                    <xdr:row>15</xdr:row>
                    <xdr:rowOff>76200</xdr:rowOff>
                  </from>
                  <to>
                    <xdr:col>1</xdr:col>
                    <xdr:colOff>0</xdr:colOff>
                    <xdr:row>16</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K25"/>
  <sheetViews>
    <sheetView showGridLines="0" showRowColHeaders="0" zoomScaleNormal="100" workbookViewId="0">
      <selection activeCell="Q24" sqref="Q24"/>
    </sheetView>
  </sheetViews>
  <sheetFormatPr defaultColWidth="9.33203125" defaultRowHeight="13.2" x14ac:dyDescent="0.25"/>
  <cols>
    <col min="1" max="3" width="9.33203125" style="62"/>
    <col min="4" max="4" width="9" style="62" customWidth="1"/>
    <col min="5" max="5" width="8.6640625" style="62" customWidth="1"/>
    <col min="6" max="6" width="8.33203125" style="62" customWidth="1"/>
    <col min="7" max="7" width="7" style="62" customWidth="1"/>
    <col min="8" max="8" width="8.5546875" style="62" customWidth="1"/>
    <col min="9" max="9" width="8.6640625" style="62" customWidth="1"/>
    <col min="10" max="10" width="8.33203125" style="62" customWidth="1"/>
    <col min="11" max="11" width="15.33203125" style="62" customWidth="1"/>
    <col min="12" max="16384" width="9.33203125" style="62"/>
  </cols>
  <sheetData>
    <row r="1" spans="1:11" s="59" customFormat="1" ht="15" customHeight="1" x14ac:dyDescent="0.25"/>
    <row r="2" spans="1:11" s="59" customFormat="1" ht="24" customHeight="1" x14ac:dyDescent="0.25">
      <c r="A2" s="109" t="s">
        <v>25</v>
      </c>
      <c r="B2" s="109"/>
      <c r="C2" s="476">
        <f>'Check Request'!$B$6</f>
        <v>0</v>
      </c>
      <c r="D2" s="477"/>
      <c r="E2" s="476">
        <f>'Check Request'!$D$6</f>
        <v>0</v>
      </c>
      <c r="F2" s="477"/>
      <c r="G2" s="111"/>
      <c r="H2" s="59" t="s">
        <v>131</v>
      </c>
      <c r="I2" s="249" t="str">
        <f>IF('Check Request'!$H$6=0,"",'Check Request'!$H$6)</f>
        <v/>
      </c>
    </row>
    <row r="3" spans="1:11" s="59" customFormat="1" ht="13.8" x14ac:dyDescent="0.25">
      <c r="C3" s="478"/>
      <c r="D3" s="478"/>
      <c r="E3" s="478"/>
      <c r="F3" s="478"/>
      <c r="H3" s="479"/>
      <c r="I3" s="479"/>
      <c r="J3" s="479"/>
      <c r="K3" s="479"/>
    </row>
    <row r="4" spans="1:11" s="59" customFormat="1" ht="19.5" customHeight="1" thickBot="1" x14ac:dyDescent="0.3">
      <c r="A4" s="60"/>
      <c r="B4" s="473"/>
      <c r="C4" s="473"/>
      <c r="D4" s="61"/>
      <c r="E4" s="61"/>
      <c r="F4" s="61"/>
      <c r="G4" s="61"/>
      <c r="H4" s="474"/>
      <c r="I4" s="475"/>
      <c r="J4" s="475"/>
      <c r="K4" s="475"/>
    </row>
    <row r="5" spans="1:11" ht="51.75" customHeight="1" thickTop="1" x14ac:dyDescent="0.25">
      <c r="A5" s="334"/>
      <c r="B5" s="334"/>
      <c r="C5" s="334"/>
      <c r="D5" s="334"/>
      <c r="E5" s="334"/>
      <c r="F5" s="334"/>
      <c r="G5" s="334"/>
      <c r="H5" s="334"/>
      <c r="I5" s="334"/>
      <c r="J5" s="334"/>
      <c r="K5" s="334"/>
    </row>
    <row r="6" spans="1:11" ht="30" hidden="1" customHeight="1" x14ac:dyDescent="0.25">
      <c r="A6" s="63"/>
      <c r="B6" s="63"/>
      <c r="C6" s="63"/>
      <c r="D6" s="63"/>
      <c r="E6" s="63"/>
      <c r="F6" s="63"/>
      <c r="G6" s="63"/>
      <c r="H6" s="63"/>
      <c r="I6" s="63"/>
      <c r="J6" s="63"/>
      <c r="K6" s="63"/>
    </row>
    <row r="7" spans="1:11" ht="21.75" customHeight="1" x14ac:dyDescent="0.25">
      <c r="A7" s="469" t="s">
        <v>282</v>
      </c>
      <c r="B7" s="469"/>
      <c r="C7" s="469"/>
      <c r="D7" s="469"/>
      <c r="E7" s="469"/>
      <c r="F7" s="469"/>
      <c r="G7" s="469"/>
      <c r="H7" s="469"/>
      <c r="I7" s="469"/>
      <c r="J7" s="469"/>
      <c r="K7" s="469"/>
    </row>
    <row r="8" spans="1:11" ht="13.5" customHeight="1" x14ac:dyDescent="0.25">
      <c r="A8" s="59"/>
      <c r="B8" s="59"/>
      <c r="C8" s="59"/>
      <c r="D8" s="59"/>
      <c r="E8" s="59"/>
      <c r="F8" s="59"/>
      <c r="G8" s="59"/>
      <c r="H8" s="59"/>
      <c r="I8" s="59"/>
      <c r="J8" s="59"/>
      <c r="K8" s="59"/>
    </row>
    <row r="9" spans="1:11" ht="13.8" x14ac:dyDescent="0.25">
      <c r="A9" s="469" t="s">
        <v>283</v>
      </c>
      <c r="B9" s="469"/>
      <c r="C9" s="469"/>
      <c r="D9" s="469"/>
      <c r="E9" s="469"/>
      <c r="F9" s="469"/>
      <c r="G9" s="469"/>
      <c r="H9" s="469"/>
      <c r="I9" s="469"/>
      <c r="J9" s="469"/>
      <c r="K9" s="469"/>
    </row>
    <row r="10" spans="1:11" ht="19.5" customHeight="1" x14ac:dyDescent="0.25">
      <c r="A10" s="59"/>
      <c r="B10" s="59"/>
      <c r="C10" s="59"/>
      <c r="D10" s="59"/>
      <c r="E10" s="59"/>
      <c r="F10" s="59"/>
      <c r="G10" s="59"/>
      <c r="H10" s="59"/>
      <c r="I10" s="59"/>
      <c r="J10" s="59"/>
      <c r="K10" s="59"/>
    </row>
    <row r="11" spans="1:11" s="113" customFormat="1" ht="13.8" x14ac:dyDescent="0.25">
      <c r="A11" s="471" t="s">
        <v>74</v>
      </c>
      <c r="B11" s="471"/>
      <c r="C11" s="471"/>
      <c r="D11" s="471"/>
      <c r="E11" s="471"/>
      <c r="F11" s="472"/>
      <c r="G11" s="112"/>
      <c r="H11" s="112"/>
      <c r="I11" s="112"/>
      <c r="J11" s="112"/>
      <c r="K11" s="112"/>
    </row>
    <row r="12" spans="1:11" ht="23.25" customHeight="1" x14ac:dyDescent="0.25">
      <c r="A12" s="468" t="s">
        <v>137</v>
      </c>
      <c r="B12" s="469"/>
      <c r="C12" s="469"/>
      <c r="D12" s="469"/>
      <c r="E12" s="469"/>
      <c r="F12" s="469"/>
      <c r="G12" s="469"/>
      <c r="H12" s="469"/>
      <c r="I12" s="469"/>
      <c r="J12" s="469"/>
      <c r="K12" s="469"/>
    </row>
    <row r="13" spans="1:11" ht="23.25" customHeight="1" x14ac:dyDescent="0.25">
      <c r="A13" s="332" t="s">
        <v>138</v>
      </c>
      <c r="B13" s="333"/>
      <c r="C13" s="333"/>
      <c r="D13" s="333"/>
      <c r="E13" s="333"/>
      <c r="F13" s="333"/>
      <c r="G13" s="333"/>
      <c r="H13" s="333"/>
      <c r="I13" s="333"/>
      <c r="J13" s="333"/>
      <c r="K13" s="333"/>
    </row>
    <row r="14" spans="1:11" ht="23.25" customHeight="1" x14ac:dyDescent="0.25">
      <c r="A14" s="468" t="s">
        <v>284</v>
      </c>
      <c r="B14" s="469"/>
      <c r="C14" s="469"/>
      <c r="D14" s="469"/>
      <c r="E14" s="469"/>
      <c r="F14" s="469"/>
      <c r="G14" s="469"/>
      <c r="H14" s="469"/>
      <c r="I14" s="469"/>
      <c r="J14" s="469"/>
      <c r="K14" s="469"/>
    </row>
    <row r="15" spans="1:11" ht="24.75" customHeight="1" x14ac:dyDescent="0.25">
      <c r="A15" s="468" t="s">
        <v>285</v>
      </c>
      <c r="B15" s="469"/>
      <c r="C15" s="469"/>
      <c r="D15" s="469"/>
      <c r="E15" s="469"/>
      <c r="F15" s="469"/>
      <c r="G15" s="469"/>
      <c r="H15" s="469"/>
      <c r="I15" s="469"/>
      <c r="J15" s="469"/>
      <c r="K15" s="469"/>
    </row>
    <row r="16" spans="1:11" ht="21" customHeight="1" x14ac:dyDescent="0.25">
      <c r="A16" s="468" t="s">
        <v>140</v>
      </c>
      <c r="B16" s="469"/>
      <c r="C16" s="469"/>
      <c r="D16" s="469"/>
      <c r="E16" s="469"/>
      <c r="F16" s="469"/>
      <c r="G16" s="469"/>
      <c r="H16" s="469"/>
      <c r="I16" s="469"/>
      <c r="J16" s="469"/>
      <c r="K16" s="469"/>
    </row>
    <row r="17" spans="1:11" ht="19.5" customHeight="1" x14ac:dyDescent="0.25">
      <c r="A17" s="468" t="s">
        <v>286</v>
      </c>
      <c r="B17" s="469"/>
      <c r="C17" s="469"/>
      <c r="D17" s="469"/>
      <c r="E17" s="469"/>
      <c r="F17" s="469"/>
      <c r="G17" s="469"/>
      <c r="H17" s="469"/>
      <c r="I17" s="469"/>
      <c r="J17" s="469"/>
      <c r="K17" s="469"/>
    </row>
    <row r="18" spans="1:11" ht="21.75" customHeight="1" x14ac:dyDescent="0.25">
      <c r="A18" s="468" t="s">
        <v>139</v>
      </c>
      <c r="B18" s="469"/>
      <c r="C18" s="469"/>
      <c r="D18" s="469"/>
      <c r="E18" s="469"/>
      <c r="F18" s="469"/>
      <c r="G18" s="469"/>
      <c r="H18" s="469"/>
      <c r="I18" s="469"/>
      <c r="J18" s="469"/>
      <c r="K18" s="469"/>
    </row>
    <row r="19" spans="1:11" ht="24.75" customHeight="1" x14ac:dyDescent="0.25">
      <c r="A19" s="468" t="s">
        <v>75</v>
      </c>
      <c r="B19" s="469"/>
      <c r="C19" s="469"/>
      <c r="D19" s="469"/>
      <c r="E19" s="469"/>
      <c r="F19" s="469"/>
      <c r="G19" s="469"/>
      <c r="H19" s="469"/>
      <c r="I19" s="469"/>
      <c r="J19" s="469"/>
      <c r="K19" s="469"/>
    </row>
    <row r="20" spans="1:11" ht="23.25" customHeight="1" x14ac:dyDescent="0.25">
      <c r="A20" s="468" t="s">
        <v>141</v>
      </c>
      <c r="B20" s="469"/>
      <c r="C20" s="469"/>
      <c r="D20" s="469"/>
      <c r="E20" s="469"/>
      <c r="F20" s="469"/>
      <c r="G20" s="469"/>
      <c r="H20" s="469"/>
      <c r="I20" s="469"/>
      <c r="J20" s="469"/>
      <c r="K20" s="469"/>
    </row>
    <row r="21" spans="1:11" ht="12.75" customHeight="1" x14ac:dyDescent="0.25">
      <c r="A21" s="59"/>
      <c r="B21" s="59"/>
      <c r="C21" s="59"/>
      <c r="D21" s="59"/>
      <c r="E21" s="59"/>
      <c r="F21" s="59"/>
      <c r="G21" s="59"/>
      <c r="H21" s="59"/>
      <c r="I21" s="59"/>
      <c r="J21" s="59"/>
      <c r="K21" s="59"/>
    </row>
    <row r="22" spans="1:11" ht="17.25" customHeight="1" x14ac:dyDescent="0.25">
      <c r="A22" s="470" t="s">
        <v>73</v>
      </c>
      <c r="B22" s="470"/>
      <c r="C22" s="470"/>
      <c r="D22" s="470"/>
      <c r="E22" s="470"/>
      <c r="F22" s="470"/>
      <c r="G22" s="470"/>
      <c r="H22" s="470"/>
      <c r="I22" s="470"/>
      <c r="J22" s="470"/>
      <c r="K22" s="470"/>
    </row>
    <row r="23" spans="1:11" ht="30" customHeight="1" x14ac:dyDescent="0.25">
      <c r="A23" s="467" t="s">
        <v>132</v>
      </c>
      <c r="B23" s="467"/>
      <c r="C23" s="467"/>
      <c r="D23" s="467"/>
      <c r="E23" s="467"/>
      <c r="F23" s="467"/>
      <c r="G23" s="467" t="s">
        <v>133</v>
      </c>
      <c r="H23" s="467"/>
      <c r="I23" s="467"/>
      <c r="J23" s="467"/>
      <c r="K23" s="467"/>
    </row>
    <row r="24" spans="1:11" ht="37.5" customHeight="1" x14ac:dyDescent="0.25">
      <c r="A24" s="467" t="s">
        <v>135</v>
      </c>
      <c r="B24" s="467"/>
      <c r="C24" s="467"/>
      <c r="D24" s="467"/>
      <c r="E24" s="467"/>
      <c r="F24" s="467"/>
      <c r="G24" s="467" t="s">
        <v>134</v>
      </c>
      <c r="H24" s="467"/>
      <c r="I24" s="467"/>
      <c r="J24" s="467"/>
      <c r="K24" s="467"/>
    </row>
    <row r="25" spans="1:11" ht="30.75" customHeight="1" x14ac:dyDescent="0.25">
      <c r="A25" s="467" t="s">
        <v>136</v>
      </c>
      <c r="B25" s="467"/>
      <c r="C25" s="467"/>
      <c r="D25" s="467"/>
      <c r="E25" s="467"/>
      <c r="F25" s="467"/>
      <c r="G25" s="110"/>
      <c r="H25" s="110"/>
      <c r="I25" s="110"/>
      <c r="J25" s="110"/>
      <c r="K25" s="110"/>
    </row>
  </sheetData>
  <sheetProtection algorithmName="SHA-512" hashValue="lz5jlOPkLNn+15akNrfqrv8q+GS4a5IbDlTou3jwSxgODxFeDW5iEpWFzyBPIwoMXshJhDQruasERZ7YYetbnw==" saltValue="7XD2ZGtG3DKNdsw9bttWlw==" spinCount="100000" sheet="1" objects="1" scenarios="1" selectLockedCells="1"/>
  <mergeCells count="24">
    <mergeCell ref="B4:C4"/>
    <mergeCell ref="H4:K4"/>
    <mergeCell ref="C2:D2"/>
    <mergeCell ref="E2:F2"/>
    <mergeCell ref="C3:D3"/>
    <mergeCell ref="E3:F3"/>
    <mergeCell ref="H3:K3"/>
    <mergeCell ref="A18:K18"/>
    <mergeCell ref="A19:K19"/>
    <mergeCell ref="A17:K17"/>
    <mergeCell ref="A7:K7"/>
    <mergeCell ref="A9:K9"/>
    <mergeCell ref="A11:F11"/>
    <mergeCell ref="A12:K12"/>
    <mergeCell ref="A14:K14"/>
    <mergeCell ref="A15:K15"/>
    <mergeCell ref="A16:K16"/>
    <mergeCell ref="A25:F25"/>
    <mergeCell ref="A20:K20"/>
    <mergeCell ref="A22:K22"/>
    <mergeCell ref="A23:F23"/>
    <mergeCell ref="G23:K23"/>
    <mergeCell ref="A24:F24"/>
    <mergeCell ref="G24:K24"/>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oddFooter>&amp;LRevised on: 01/02/2020</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J102"/>
  <sheetViews>
    <sheetView showGridLines="0" showRowColHeaders="0" zoomScaleNormal="100" workbookViewId="0">
      <selection activeCell="F16" sqref="F16:G16"/>
    </sheetView>
  </sheetViews>
  <sheetFormatPr defaultRowHeight="13.2" x14ac:dyDescent="0.25"/>
  <cols>
    <col min="1" max="1" width="11.6640625" style="26" customWidth="1"/>
    <col min="2" max="2" width="12" style="26" customWidth="1"/>
    <col min="3" max="3" width="9.6640625" style="26" bestFit="1" customWidth="1"/>
    <col min="4" max="4" width="9.6640625" style="26" customWidth="1"/>
    <col min="5" max="5" width="12.33203125" style="26" customWidth="1"/>
    <col min="6" max="6" width="6.6640625" style="26" customWidth="1"/>
    <col min="7" max="7" width="8.6640625" style="26" bestFit="1" customWidth="1"/>
    <col min="8" max="8" width="14.44140625" customWidth="1"/>
    <col min="9" max="9" width="14" customWidth="1"/>
    <col min="10" max="10" width="9.33203125" hidden="1" customWidth="1"/>
  </cols>
  <sheetData>
    <row r="1" spans="1:10" ht="22.5" customHeight="1" x14ac:dyDescent="0.25"/>
    <row r="2" spans="1:10" ht="13.8" x14ac:dyDescent="0.25">
      <c r="A2" s="2" t="s">
        <v>25</v>
      </c>
      <c r="B2" s="549">
        <f>'Check Request'!$B$6</f>
        <v>0</v>
      </c>
      <c r="C2" s="550"/>
      <c r="D2" s="549">
        <f>'Check Request'!$D$6</f>
        <v>0</v>
      </c>
      <c r="E2" s="550"/>
      <c r="F2" s="8" t="s">
        <v>15</v>
      </c>
      <c r="G2" s="25">
        <f>'Check Request'!$H$6</f>
        <v>0</v>
      </c>
      <c r="J2" s="9" t="e">
        <f>#REF!</f>
        <v>#REF!</v>
      </c>
    </row>
    <row r="3" spans="1:10" ht="15" x14ac:dyDescent="0.25">
      <c r="A3" s="2"/>
      <c r="B3" s="22"/>
      <c r="C3" s="23"/>
      <c r="D3" s="24"/>
      <c r="E3" s="10"/>
      <c r="F3" s="8"/>
      <c r="G3" s="11"/>
    </row>
    <row r="4" spans="1:10" ht="13.5" customHeight="1" x14ac:dyDescent="0.25">
      <c r="A4" s="12"/>
      <c r="B4" s="12"/>
      <c r="C4" s="12"/>
      <c r="D4" s="12"/>
      <c r="E4" s="12"/>
      <c r="F4" s="13"/>
      <c r="G4" s="13"/>
      <c r="H4" s="14"/>
    </row>
    <row r="5" spans="1:10" ht="32.25" customHeight="1" x14ac:dyDescent="0.25">
      <c r="A5" s="502" t="s">
        <v>125</v>
      </c>
      <c r="B5" s="503"/>
      <c r="C5" s="503"/>
      <c r="D5" s="503"/>
      <c r="E5" s="503"/>
      <c r="F5" s="503"/>
      <c r="G5" s="503"/>
    </row>
    <row r="6" spans="1:10" ht="9" customHeight="1" x14ac:dyDescent="0.25"/>
    <row r="7" spans="1:10" ht="8.25" customHeight="1" x14ac:dyDescent="0.25">
      <c r="A7" s="15"/>
      <c r="B7" s="15"/>
      <c r="C7" s="15"/>
      <c r="D7" s="15"/>
      <c r="E7" s="15"/>
      <c r="F7" s="16"/>
      <c r="G7" s="16"/>
    </row>
    <row r="8" spans="1:10" ht="13.5" customHeight="1" x14ac:dyDescent="0.25">
      <c r="A8" s="508" t="s">
        <v>92</v>
      </c>
      <c r="B8" s="508"/>
      <c r="C8" s="508"/>
      <c r="D8" s="508"/>
      <c r="E8" s="508"/>
      <c r="F8" s="508"/>
      <c r="G8" s="508"/>
    </row>
    <row r="9" spans="1:10" ht="13.5" customHeight="1" x14ac:dyDescent="0.25">
      <c r="A9" s="509" t="s">
        <v>57</v>
      </c>
      <c r="B9" s="510"/>
      <c r="C9" s="510"/>
      <c r="D9" s="510"/>
      <c r="E9" s="511"/>
      <c r="F9" s="512">
        <f>'Check Request'!H11</f>
        <v>0</v>
      </c>
      <c r="G9" s="513"/>
    </row>
    <row r="10" spans="1:10" s="26" customFormat="1" ht="13.5" customHeight="1" x14ac:dyDescent="0.25">
      <c r="A10" s="507" t="s">
        <v>50</v>
      </c>
      <c r="B10" s="507"/>
      <c r="C10" s="507"/>
      <c r="D10" s="507"/>
      <c r="E10" s="507"/>
      <c r="F10" s="480"/>
      <c r="G10" s="480"/>
    </row>
    <row r="11" spans="1:10" ht="15.75" customHeight="1" x14ac:dyDescent="0.25">
      <c r="A11" s="485" t="s">
        <v>126</v>
      </c>
      <c r="B11" s="486"/>
      <c r="C11" s="486"/>
      <c r="D11" s="486"/>
      <c r="E11" s="487"/>
      <c r="F11" s="514"/>
      <c r="G11" s="515"/>
      <c r="H11" s="17"/>
    </row>
    <row r="12" spans="1:10" s="26" customFormat="1" ht="15.75" customHeight="1" x14ac:dyDescent="0.25">
      <c r="A12" s="485" t="s">
        <v>96</v>
      </c>
      <c r="B12" s="488"/>
      <c r="C12" s="488"/>
      <c r="D12" s="488"/>
      <c r="E12" s="489"/>
      <c r="F12" s="481"/>
      <c r="G12" s="482"/>
      <c r="H12" s="17"/>
    </row>
    <row r="13" spans="1:10" s="26" customFormat="1" ht="29.25" customHeight="1" thickBot="1" x14ac:dyDescent="0.3">
      <c r="A13" s="490" t="s">
        <v>127</v>
      </c>
      <c r="B13" s="491"/>
      <c r="C13" s="491"/>
      <c r="D13" s="491"/>
      <c r="E13" s="492"/>
      <c r="F13" s="493"/>
      <c r="G13" s="494"/>
      <c r="H13" s="17"/>
    </row>
    <row r="14" spans="1:10" s="26" customFormat="1" ht="15.75" customHeight="1" x14ac:dyDescent="0.25">
      <c r="A14" s="495" t="s">
        <v>190</v>
      </c>
      <c r="B14" s="496"/>
      <c r="C14" s="496"/>
      <c r="D14" s="496"/>
      <c r="E14" s="497"/>
      <c r="F14" s="498"/>
      <c r="G14" s="499"/>
      <c r="H14" s="17"/>
    </row>
    <row r="15" spans="1:10" s="26" customFormat="1" ht="15.75" customHeight="1" x14ac:dyDescent="0.25">
      <c r="A15" s="485" t="s">
        <v>71</v>
      </c>
      <c r="B15" s="488"/>
      <c r="C15" s="488"/>
      <c r="D15" s="488"/>
      <c r="E15" s="489"/>
      <c r="F15" s="500"/>
      <c r="G15" s="501"/>
      <c r="H15" s="17"/>
    </row>
    <row r="16" spans="1:10" s="26" customFormat="1" ht="15.75" customHeight="1" x14ac:dyDescent="0.25">
      <c r="A16" s="193" t="s">
        <v>187</v>
      </c>
      <c r="B16" s="194"/>
      <c r="C16" s="194"/>
      <c r="D16" s="194"/>
      <c r="E16" s="195"/>
      <c r="F16" s="500"/>
      <c r="G16" s="501"/>
      <c r="H16" s="17"/>
    </row>
    <row r="17" spans="1:8" ht="15.75" customHeight="1" thickBot="1" x14ac:dyDescent="0.3">
      <c r="A17" s="517" t="s">
        <v>128</v>
      </c>
      <c r="B17" s="518"/>
      <c r="C17" s="518"/>
      <c r="D17" s="518"/>
      <c r="E17" s="519"/>
      <c r="F17" s="500"/>
      <c r="G17" s="501"/>
      <c r="H17" s="17"/>
    </row>
    <row r="18" spans="1:8" s="3" customFormat="1" ht="15.75" customHeight="1" x14ac:dyDescent="0.25">
      <c r="A18" s="495" t="s">
        <v>51</v>
      </c>
      <c r="B18" s="496"/>
      <c r="C18" s="496"/>
      <c r="D18" s="496"/>
      <c r="E18" s="497"/>
      <c r="F18" s="500"/>
      <c r="G18" s="501"/>
      <c r="H18" s="18"/>
    </row>
    <row r="19" spans="1:8" s="3" customFormat="1" ht="15.75" customHeight="1" x14ac:dyDescent="0.25">
      <c r="A19" s="485" t="s">
        <v>52</v>
      </c>
      <c r="B19" s="488"/>
      <c r="C19" s="488"/>
      <c r="D19" s="488"/>
      <c r="E19" s="489"/>
      <c r="F19" s="500"/>
      <c r="G19" s="516"/>
      <c r="H19" s="18"/>
    </row>
    <row r="20" spans="1:8" s="3" customFormat="1" ht="15.75" customHeight="1" thickBot="1" x14ac:dyDescent="0.3">
      <c r="A20" s="517" t="s">
        <v>129</v>
      </c>
      <c r="B20" s="520"/>
      <c r="C20" s="520"/>
      <c r="D20" s="520"/>
      <c r="E20" s="521"/>
      <c r="F20" s="483"/>
      <c r="G20" s="484"/>
      <c r="H20" s="18"/>
    </row>
    <row r="21" spans="1:8" s="3" customFormat="1" ht="15.75" customHeight="1" x14ac:dyDescent="0.25">
      <c r="A21" s="495" t="s">
        <v>130</v>
      </c>
      <c r="B21" s="504"/>
      <c r="C21" s="504"/>
      <c r="D21" s="504"/>
      <c r="E21" s="505"/>
      <c r="F21" s="498"/>
      <c r="G21" s="506"/>
      <c r="H21" s="18"/>
    </row>
    <row r="22" spans="1:8" ht="15.75" customHeight="1" x14ac:dyDescent="0.25">
      <c r="A22" s="485" t="s">
        <v>153</v>
      </c>
      <c r="B22" s="486"/>
      <c r="C22" s="486"/>
      <c r="D22" s="486"/>
      <c r="E22" s="487"/>
      <c r="F22" s="500"/>
      <c r="G22" s="501"/>
      <c r="H22" s="17"/>
    </row>
    <row r="23" spans="1:8" s="26" customFormat="1" ht="15.75" customHeight="1" thickBot="1" x14ac:dyDescent="0.3">
      <c r="A23" s="196" t="s">
        <v>180</v>
      </c>
      <c r="B23" s="197"/>
      <c r="C23" s="197"/>
      <c r="D23" s="197"/>
      <c r="E23" s="198"/>
      <c r="F23" s="483"/>
      <c r="G23" s="484"/>
      <c r="H23" s="17"/>
    </row>
    <row r="24" spans="1:8" ht="15.75" customHeight="1" x14ac:dyDescent="0.25">
      <c r="A24" s="495" t="s">
        <v>53</v>
      </c>
      <c r="B24" s="496"/>
      <c r="C24" s="496"/>
      <c r="D24" s="496"/>
      <c r="E24" s="497"/>
      <c r="F24" s="498"/>
      <c r="G24" s="499"/>
      <c r="H24" s="17"/>
    </row>
    <row r="25" spans="1:8" s="3" customFormat="1" ht="28.95" customHeight="1" x14ac:dyDescent="0.25">
      <c r="A25" s="525" t="s">
        <v>98</v>
      </c>
      <c r="B25" s="526"/>
      <c r="C25" s="526"/>
      <c r="D25" s="526"/>
      <c r="E25" s="527"/>
      <c r="F25" s="528">
        <f>SUM('Check Request'!H12)*200</f>
        <v>0</v>
      </c>
      <c r="G25" s="529"/>
      <c r="H25" s="18"/>
    </row>
    <row r="26" spans="1:8" ht="15.75" customHeight="1" x14ac:dyDescent="0.25">
      <c r="A26" s="485" t="s">
        <v>54</v>
      </c>
      <c r="B26" s="486"/>
      <c r="C26" s="486"/>
      <c r="D26" s="486"/>
      <c r="E26" s="487"/>
      <c r="F26" s="481"/>
      <c r="G26" s="482"/>
      <c r="H26" s="17"/>
    </row>
    <row r="27" spans="1:8" s="3" customFormat="1" ht="15.75" customHeight="1" x14ac:dyDescent="0.25">
      <c r="A27" s="485" t="s">
        <v>154</v>
      </c>
      <c r="B27" s="486"/>
      <c r="C27" s="486"/>
      <c r="D27" s="486"/>
      <c r="E27" s="487"/>
      <c r="F27" s="481"/>
      <c r="G27" s="482"/>
      <c r="H27" s="18"/>
    </row>
    <row r="28" spans="1:8" s="3" customFormat="1" ht="15.75" customHeight="1" x14ac:dyDescent="0.25">
      <c r="A28" s="485" t="s">
        <v>55</v>
      </c>
      <c r="B28" s="486"/>
      <c r="C28" s="486"/>
      <c r="D28" s="486"/>
      <c r="E28" s="487"/>
      <c r="F28" s="481"/>
      <c r="G28" s="482"/>
      <c r="H28" s="18"/>
    </row>
    <row r="29" spans="1:8" ht="45.75" customHeight="1" thickBot="1" x14ac:dyDescent="0.3">
      <c r="A29" s="556" t="s">
        <v>155</v>
      </c>
      <c r="B29" s="557"/>
      <c r="C29" s="557"/>
      <c r="D29" s="557"/>
      <c r="E29" s="558"/>
      <c r="F29" s="559"/>
      <c r="G29" s="560"/>
      <c r="H29" s="1"/>
    </row>
    <row r="30" spans="1:8" ht="15.75" customHeight="1" thickBot="1" x14ac:dyDescent="0.3">
      <c r="A30" s="561"/>
      <c r="B30" s="562"/>
      <c r="C30" s="562"/>
      <c r="D30" s="562"/>
      <c r="E30" s="563"/>
      <c r="F30" s="554"/>
      <c r="G30" s="564"/>
      <c r="H30" s="1"/>
    </row>
    <row r="31" spans="1:8" ht="15.75" customHeight="1" thickTop="1" x14ac:dyDescent="0.25">
      <c r="A31" s="551"/>
      <c r="B31" s="552"/>
      <c r="C31" s="552"/>
      <c r="D31" s="552"/>
      <c r="E31" s="553"/>
      <c r="F31" s="554"/>
      <c r="G31" s="555"/>
      <c r="H31" s="530" t="s">
        <v>156</v>
      </c>
    </row>
    <row r="32" spans="1:8" ht="9" customHeight="1" thickBot="1" x14ac:dyDescent="0.3">
      <c r="A32" s="188"/>
      <c r="B32" s="188"/>
      <c r="C32" s="188"/>
      <c r="D32" s="188"/>
      <c r="E32" s="188"/>
      <c r="F32" s="19"/>
      <c r="G32" s="19"/>
      <c r="H32" s="531"/>
    </row>
    <row r="33" spans="1:10" ht="16.5" customHeight="1" thickBot="1" x14ac:dyDescent="0.3">
      <c r="A33" s="188"/>
      <c r="B33" s="188"/>
      <c r="C33" s="532" t="s">
        <v>56</v>
      </c>
      <c r="D33" s="533"/>
      <c r="E33" s="534"/>
      <c r="F33" s="535">
        <f>SUM(F11:G31)</f>
        <v>0</v>
      </c>
      <c r="G33" s="536"/>
      <c r="H33" s="531"/>
      <c r="I33" s="5"/>
      <c r="J33" s="5"/>
    </row>
    <row r="34" spans="1:10" ht="10.5" customHeight="1" x14ac:dyDescent="0.25">
      <c r="A34" s="188"/>
      <c r="B34" s="188"/>
      <c r="C34" s="190"/>
      <c r="D34" s="191"/>
      <c r="E34" s="20"/>
      <c r="F34" s="192"/>
      <c r="G34" s="192"/>
      <c r="H34" s="531"/>
      <c r="I34" s="5"/>
      <c r="J34" s="5"/>
    </row>
    <row r="35" spans="1:10" ht="17.25" customHeight="1" x14ac:dyDescent="0.25">
      <c r="A35" s="537" t="s">
        <v>157</v>
      </c>
      <c r="B35" s="538"/>
      <c r="C35" s="538"/>
      <c r="D35" s="538"/>
      <c r="E35" s="539"/>
      <c r="F35" s="542">
        <f>(F33-F9)</f>
        <v>0</v>
      </c>
      <c r="G35" s="543"/>
      <c r="H35" s="546">
        <f>SUM(F35:G35)</f>
        <v>0</v>
      </c>
      <c r="I35" s="5"/>
      <c r="J35" s="5"/>
    </row>
    <row r="36" spans="1:10" ht="13.5" customHeight="1" thickBot="1" x14ac:dyDescent="0.3">
      <c r="A36" s="540"/>
      <c r="B36" s="540"/>
      <c r="C36" s="540"/>
      <c r="D36" s="540"/>
      <c r="E36" s="541"/>
      <c r="F36" s="544"/>
      <c r="G36" s="545"/>
      <c r="H36" s="547"/>
      <c r="I36" s="5"/>
      <c r="J36" s="5"/>
    </row>
    <row r="37" spans="1:10" ht="45" customHeight="1" thickTop="1" x14ac:dyDescent="0.25">
      <c r="A37" s="522" t="s">
        <v>158</v>
      </c>
      <c r="B37" s="523"/>
      <c r="C37" s="523"/>
      <c r="D37" s="523"/>
      <c r="E37" s="523"/>
      <c r="F37" s="523"/>
      <c r="G37" s="523"/>
    </row>
    <row r="38" spans="1:10" ht="13.5" customHeight="1" x14ac:dyDescent="0.25">
      <c r="A38" s="188"/>
      <c r="B38" s="188"/>
      <c r="C38" s="190"/>
      <c r="D38" s="191"/>
      <c r="E38" s="20"/>
      <c r="F38" s="192"/>
      <c r="G38" s="192"/>
    </row>
    <row r="39" spans="1:10" ht="13.5" customHeight="1" x14ac:dyDescent="0.25">
      <c r="A39" s="565"/>
      <c r="B39" s="566"/>
      <c r="C39" s="566"/>
      <c r="D39" s="566"/>
      <c r="E39" s="566"/>
      <c r="F39" s="524"/>
      <c r="G39" s="524"/>
    </row>
    <row r="40" spans="1:10" ht="13.5" customHeight="1" x14ac:dyDescent="0.25">
      <c r="A40" s="188"/>
      <c r="B40" s="188"/>
      <c r="C40" s="21"/>
      <c r="D40" s="7"/>
      <c r="E40" s="189"/>
      <c r="F40" s="192"/>
      <c r="G40" s="192"/>
    </row>
    <row r="41" spans="1:10" ht="13.5" customHeight="1" x14ac:dyDescent="0.25">
      <c r="A41" s="188"/>
      <c r="B41" s="188"/>
      <c r="C41" s="21"/>
      <c r="D41" s="7"/>
      <c r="E41" s="189"/>
      <c r="F41" s="192"/>
      <c r="G41" s="192"/>
    </row>
    <row r="42" spans="1:10" ht="13.5" customHeight="1" x14ac:dyDescent="0.25">
      <c r="A42" s="188"/>
      <c r="B42" s="188"/>
      <c r="C42" s="21"/>
      <c r="D42" s="7"/>
      <c r="E42" s="189"/>
      <c r="F42" s="192"/>
      <c r="G42" s="192"/>
    </row>
    <row r="43" spans="1:10" ht="13.5" customHeight="1" x14ac:dyDescent="0.25">
      <c r="A43" s="188"/>
      <c r="B43" s="188"/>
      <c r="C43" s="188"/>
      <c r="D43" s="188"/>
      <c r="E43" s="188"/>
      <c r="F43" s="188"/>
      <c r="G43" s="188"/>
    </row>
    <row r="44" spans="1:10" ht="13.5" customHeight="1" x14ac:dyDescent="0.25">
      <c r="A44" s="548"/>
      <c r="B44" s="548"/>
      <c r="C44" s="548"/>
      <c r="D44" s="548"/>
      <c r="E44" s="548"/>
      <c r="F44" s="548"/>
      <c r="G44" s="548"/>
    </row>
    <row r="45" spans="1:10" ht="13.5" customHeight="1" x14ac:dyDescent="0.25">
      <c r="A45" s="188"/>
      <c r="B45" s="188"/>
      <c r="C45" s="188"/>
      <c r="D45" s="188"/>
      <c r="E45" s="188"/>
      <c r="F45" s="188"/>
      <c r="G45" s="188"/>
    </row>
    <row r="46" spans="1:10" ht="13.5" customHeight="1" x14ac:dyDescent="0.25">
      <c r="A46" s="188"/>
      <c r="B46" s="188"/>
      <c r="C46" s="188"/>
      <c r="D46" s="188"/>
      <c r="E46" s="188"/>
      <c r="F46" s="188"/>
      <c r="G46" s="188"/>
    </row>
    <row r="47" spans="1:10" ht="13.5" customHeight="1" x14ac:dyDescent="0.25">
      <c r="A47" s="188"/>
      <c r="B47" s="188"/>
      <c r="C47" s="188"/>
      <c r="D47" s="188"/>
      <c r="E47" s="188"/>
      <c r="F47" s="188"/>
      <c r="G47" s="188"/>
    </row>
    <row r="48" spans="1:10" ht="13.5" customHeight="1" x14ac:dyDescent="0.25">
      <c r="A48" s="188"/>
      <c r="B48" s="188"/>
      <c r="C48" s="188"/>
      <c r="D48" s="188"/>
      <c r="E48" s="188"/>
      <c r="F48" s="188"/>
      <c r="G48" s="188"/>
    </row>
    <row r="49" spans="1:7" ht="13.5" customHeight="1" x14ac:dyDescent="0.25">
      <c r="A49" s="188"/>
      <c r="B49" s="188"/>
      <c r="C49" s="188"/>
      <c r="D49" s="188"/>
      <c r="E49" s="188"/>
      <c r="F49" s="188"/>
      <c r="G49" s="188"/>
    </row>
    <row r="50" spans="1:7" ht="13.5" customHeight="1" x14ac:dyDescent="0.25">
      <c r="A50" s="188"/>
      <c r="B50" s="188"/>
      <c r="C50" s="188"/>
      <c r="D50" s="188"/>
      <c r="E50" s="188"/>
      <c r="F50" s="188"/>
      <c r="G50" s="188"/>
    </row>
    <row r="51" spans="1:7" ht="13.5" customHeight="1" x14ac:dyDescent="0.25">
      <c r="A51" s="188"/>
      <c r="B51" s="188"/>
      <c r="C51" s="188"/>
      <c r="D51" s="188"/>
      <c r="E51" s="188"/>
      <c r="F51" s="188"/>
      <c r="G51" s="188"/>
    </row>
    <row r="52" spans="1:7" ht="13.5" customHeight="1" x14ac:dyDescent="0.25">
      <c r="A52" s="188"/>
      <c r="B52" s="188"/>
      <c r="C52" s="188"/>
      <c r="D52" s="188"/>
      <c r="E52" s="188"/>
      <c r="F52" s="188"/>
      <c r="G52" s="188"/>
    </row>
    <row r="53" spans="1:7" ht="13.5" customHeight="1" x14ac:dyDescent="0.25">
      <c r="A53" s="188"/>
      <c r="B53" s="188"/>
      <c r="C53" s="188"/>
      <c r="D53" s="188"/>
      <c r="E53" s="188"/>
      <c r="F53" s="188"/>
      <c r="G53" s="188"/>
    </row>
    <row r="54" spans="1:7" ht="13.5" customHeight="1" x14ac:dyDescent="0.25">
      <c r="A54" s="188"/>
      <c r="B54" s="188"/>
      <c r="C54" s="188"/>
      <c r="D54" s="188"/>
      <c r="E54" s="188"/>
      <c r="F54" s="188"/>
      <c r="G54" s="188"/>
    </row>
    <row r="55" spans="1:7" ht="13.5" customHeight="1" x14ac:dyDescent="0.25">
      <c r="A55" s="188"/>
      <c r="B55" s="188"/>
      <c r="C55" s="188"/>
      <c r="D55" s="188"/>
      <c r="E55" s="188"/>
      <c r="F55" s="188"/>
      <c r="G55" s="188"/>
    </row>
    <row r="56" spans="1:7" ht="13.5" customHeight="1" x14ac:dyDescent="0.25">
      <c r="A56" s="188"/>
      <c r="B56" s="188"/>
      <c r="C56" s="188"/>
      <c r="D56" s="188"/>
      <c r="E56" s="188"/>
      <c r="F56" s="188"/>
      <c r="G56" s="188"/>
    </row>
    <row r="57" spans="1:7" ht="13.5" customHeight="1" x14ac:dyDescent="0.25">
      <c r="A57" s="188"/>
      <c r="B57" s="188"/>
      <c r="C57" s="188"/>
      <c r="D57" s="188"/>
      <c r="E57" s="188"/>
      <c r="F57" s="188"/>
      <c r="G57" s="188"/>
    </row>
    <row r="58" spans="1:7" ht="13.5" customHeight="1" x14ac:dyDescent="0.25">
      <c r="A58" s="188"/>
      <c r="B58" s="188"/>
      <c r="C58" s="188"/>
      <c r="D58" s="188"/>
      <c r="E58" s="188"/>
      <c r="F58" s="188"/>
      <c r="G58" s="188"/>
    </row>
    <row r="59" spans="1:7" ht="13.5" customHeight="1" x14ac:dyDescent="0.25">
      <c r="A59" s="188"/>
      <c r="B59" s="188"/>
      <c r="C59" s="188"/>
      <c r="D59" s="188"/>
      <c r="E59" s="188"/>
      <c r="F59" s="188"/>
      <c r="G59" s="188"/>
    </row>
    <row r="60" spans="1:7" ht="13.5" customHeight="1" x14ac:dyDescent="0.25">
      <c r="A60" s="188"/>
      <c r="B60" s="188"/>
      <c r="C60" s="188"/>
      <c r="D60" s="188"/>
      <c r="E60" s="188"/>
      <c r="F60" s="188"/>
      <c r="G60" s="188"/>
    </row>
    <row r="61" spans="1:7" ht="13.5" customHeight="1" x14ac:dyDescent="0.25">
      <c r="A61" s="188"/>
      <c r="B61" s="188"/>
      <c r="C61" s="188"/>
      <c r="D61" s="188"/>
      <c r="E61" s="188"/>
      <c r="F61" s="188"/>
      <c r="G61" s="188"/>
    </row>
    <row r="62" spans="1:7" ht="13.5" customHeight="1" x14ac:dyDescent="0.25">
      <c r="A62" s="188"/>
      <c r="B62" s="188"/>
      <c r="C62" s="188"/>
      <c r="D62" s="188"/>
      <c r="E62" s="188"/>
      <c r="F62" s="188"/>
      <c r="G62" s="188"/>
    </row>
    <row r="63" spans="1:7" ht="13.5" customHeight="1" x14ac:dyDescent="0.25">
      <c r="A63" s="188"/>
      <c r="B63" s="188"/>
      <c r="C63" s="188"/>
      <c r="D63" s="188"/>
      <c r="E63" s="188"/>
      <c r="F63" s="188"/>
      <c r="G63" s="188"/>
    </row>
    <row r="64" spans="1:7" ht="13.5" customHeight="1" x14ac:dyDescent="0.25">
      <c r="A64" s="188"/>
      <c r="B64" s="188"/>
      <c r="C64" s="188"/>
      <c r="D64" s="188"/>
      <c r="E64" s="188"/>
      <c r="F64" s="188"/>
      <c r="G64" s="188"/>
    </row>
    <row r="65" spans="1:7" ht="13.5" customHeight="1" x14ac:dyDescent="0.25">
      <c r="A65" s="188"/>
      <c r="B65" s="188"/>
      <c r="C65" s="188"/>
      <c r="D65" s="188"/>
      <c r="E65" s="188"/>
      <c r="F65" s="188"/>
      <c r="G65" s="188"/>
    </row>
    <row r="66" spans="1:7" ht="13.5" customHeight="1" x14ac:dyDescent="0.25">
      <c r="A66" s="6"/>
      <c r="B66" s="6"/>
      <c r="C66" s="6"/>
      <c r="D66" s="6"/>
      <c r="E66" s="6"/>
      <c r="F66" s="6"/>
      <c r="G66" s="6"/>
    </row>
    <row r="67" spans="1:7" ht="13.5" customHeight="1" x14ac:dyDescent="0.25">
      <c r="A67" s="6"/>
      <c r="B67" s="6"/>
      <c r="C67" s="6"/>
      <c r="D67" s="6"/>
      <c r="E67" s="6"/>
      <c r="F67" s="6"/>
      <c r="G67" s="6"/>
    </row>
    <row r="68" spans="1:7" ht="13.5" customHeight="1" x14ac:dyDescent="0.25">
      <c r="A68" s="6"/>
      <c r="B68" s="6"/>
      <c r="C68" s="6"/>
      <c r="D68" s="6"/>
      <c r="E68" s="6"/>
      <c r="F68" s="6"/>
      <c r="G68" s="6"/>
    </row>
    <row r="69" spans="1:7" ht="13.5" customHeight="1" x14ac:dyDescent="0.25">
      <c r="A69" s="6"/>
      <c r="B69" s="6"/>
      <c r="C69" s="6"/>
      <c r="D69" s="6"/>
      <c r="E69" s="6"/>
      <c r="F69" s="6"/>
      <c r="G69" s="6"/>
    </row>
    <row r="70" spans="1:7" ht="13.5" customHeight="1" x14ac:dyDescent="0.25">
      <c r="A70" s="6"/>
      <c r="B70" s="6"/>
      <c r="C70" s="6"/>
      <c r="D70" s="6"/>
      <c r="E70" s="6"/>
      <c r="F70" s="6"/>
      <c r="G70" s="6"/>
    </row>
    <row r="71" spans="1:7" ht="13.5" customHeight="1" x14ac:dyDescent="0.25">
      <c r="A71" s="6"/>
      <c r="B71" s="6"/>
      <c r="C71" s="6"/>
      <c r="D71" s="6"/>
      <c r="E71" s="6"/>
      <c r="F71" s="6"/>
      <c r="G71" s="6"/>
    </row>
    <row r="72" spans="1:7" ht="13.5" customHeight="1" x14ac:dyDescent="0.25">
      <c r="A72" s="6"/>
      <c r="B72" s="6"/>
      <c r="C72" s="6"/>
      <c r="D72" s="6"/>
      <c r="E72" s="6"/>
      <c r="F72" s="6"/>
      <c r="G72" s="6"/>
    </row>
    <row r="73" spans="1:7" ht="13.5" customHeight="1" x14ac:dyDescent="0.25"/>
    <row r="74" spans="1:7" ht="13.5" customHeight="1" x14ac:dyDescent="0.25"/>
    <row r="75" spans="1:7" ht="13.5" customHeight="1" x14ac:dyDescent="0.25"/>
    <row r="76" spans="1:7" ht="13.5" customHeight="1" x14ac:dyDescent="0.25"/>
    <row r="77" spans="1:7" ht="13.5" customHeight="1" x14ac:dyDescent="0.25"/>
    <row r="78" spans="1:7" ht="13.5" customHeight="1" x14ac:dyDescent="0.25"/>
    <row r="79" spans="1:7" ht="13.5" customHeight="1" x14ac:dyDescent="0.25"/>
    <row r="80" spans="1:7"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sheetData>
  <sheetProtection algorithmName="SHA-512" hashValue="ecPqFRvF5HtsiRc8H6a73H8BQLu9isuHC6LBsBrnra0KjjKhIvQQO+w5h2/InyC7n3Wd9F8TDps3l0EfVbQlAQ==" saltValue="iLp1zrTPqQsaODtvIOYjEg==" spinCount="100000"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5" priority="1" operator="equal">
      <formula>0</formula>
    </cfRule>
  </conditionalFormatting>
  <dataValidations count="13">
    <dataValidation type="whole" operator="lessThanOrEqual" allowBlank="1" showInputMessage="1" showErrorMessage="1" errorTitle="Excess" error="Amount entered exceeds allowable amount for this item." sqref="F28:G28" xr:uid="{00000000-0002-0000-0600-000000000000}">
      <formula1>124</formula1>
    </dataValidation>
    <dataValidation type="whole" errorStyle="warning" operator="lessThanOrEqual" allowBlank="1" showErrorMessage="1" errorTitle="Excess" error="NOTE - A maximum of $50 per adult (16 years of age and older) is allowed for the phone." sqref="F26:G26" xr:uid="{00000000-0002-0000-0600-000001000000}">
      <formula1>50</formula1>
    </dataValidation>
    <dataValidation type="whole" allowBlank="1" showInputMessage="1" showErrorMessage="1" sqref="F27:G27" xr:uid="{00000000-0002-0000-0600-000002000000}">
      <formula1>0</formula1>
      <formula2>(50*4)</formula2>
    </dataValidation>
    <dataValidation type="whole" allowBlank="1" errorTitle="Maximum Amount" error="THE AMOUNT ENTERED EXCEEDS THE MAXIMUM ALLOWABLE AMOUNT OF $100." sqref="F21:G22 F18:G19" xr:uid="{00000000-0002-0000-0600-000003000000}">
      <formula1>0</formula1>
      <formula2>1000</formula2>
    </dataValidation>
    <dataValidation type="whole" operator="lessThan" allowBlank="1" showInputMessage="1" showErrorMessage="1" sqref="I4" xr:uid="{00000000-0002-0000-0600-000004000000}">
      <formula1>51</formula1>
    </dataValidation>
    <dataValidation type="whole" allowBlank="1" error="Please enter the Family Composition on the Calculations Sheet." sqref="F11:G13" xr:uid="{00000000-0002-0000-0600-000005000000}">
      <formula1>0</formula1>
      <formula2>2000</formula2>
    </dataValidation>
    <dataValidation type="whole" allowBlank="1" showInputMessage="1" error="Please enter the Family Composition on the Calculations Sheet." sqref="F14:G14" xr:uid="{00000000-0002-0000-0600-000006000000}">
      <formula1>0</formula1>
      <formula2>#REF!*2000</formula2>
    </dataValidation>
    <dataValidation type="whole" allowBlank="1" showInputMessage="1" showErrorMessage="1" errorTitle="Maximum Amount" error="THE AMOUNT ENTERED EXCEEDS THE MAXIMUM ALLOWABLE AMOUNT OF $50." sqref="F24:G24" xr:uid="{00000000-0002-0000-0600-000007000000}">
      <formula1>0</formula1>
      <formula2>50</formula2>
    </dataValidation>
    <dataValidation type="whole" allowBlank="1" showInputMessage="1" showErrorMessage="1" error="Please enter the Family Composition on the Calculations Sheet." sqref="F15:G15" xr:uid="{00000000-0002-0000-0600-000008000000}">
      <formula1>0</formula1>
      <formula2>J4*2000</formula2>
    </dataValidation>
    <dataValidation type="whole" allowBlank="1" showInputMessage="1" showErrorMessage="1" error="Please enter the Family Composition on the Calculations Sheet." sqref="F16:G17" xr:uid="{00000000-0002-0000-0600-000009000000}">
      <formula1>0</formula1>
      <formula2>J6*2000</formula2>
    </dataValidation>
    <dataValidation allowBlank="1" errorTitle="Documentation" error="The maximum AEP deposit amount is $95." sqref="F20:G20" xr:uid="{00000000-0002-0000-0600-00000A000000}"/>
    <dataValidation allowBlank="1" sqref="F23:G23" xr:uid="{00000000-0002-0000-0600-00000B000000}"/>
    <dataValidation allowBlank="1" showInputMessage="1" promptTitle="Warning" prompt="If the item listed increases the Maximum Allowable DCA request amount by more than $25, proof of the item should be included with the file." sqref="F30:G31" xr:uid="{00000000-0002-0000-0600-00000C000000}"/>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oddFooter>&amp;LRevised on: 01/02/2020</oddFooter>
  </headerFooter>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L50"/>
  <sheetViews>
    <sheetView showGridLines="0" showRowColHeaders="0" topLeftCell="A16" zoomScale="90" zoomScaleNormal="90" workbookViewId="0">
      <selection activeCell="A46" sqref="A46:H46"/>
    </sheetView>
  </sheetViews>
  <sheetFormatPr defaultColWidth="9.109375" defaultRowHeight="13.2" x14ac:dyDescent="0.25"/>
  <cols>
    <col min="1" max="1" width="12.33203125" style="257" customWidth="1"/>
    <col min="2" max="2" width="12.88671875" style="257" customWidth="1"/>
    <col min="3" max="3" width="11" style="257" customWidth="1"/>
    <col min="4" max="4" width="10.88671875" style="257" customWidth="1"/>
    <col min="5" max="5" width="10" style="257" customWidth="1"/>
    <col min="6" max="6" width="12" style="257" customWidth="1"/>
    <col min="7" max="7" width="11" style="257" customWidth="1"/>
    <col min="8" max="8" width="27.88671875" style="257" customWidth="1"/>
    <col min="9" max="9" width="45" style="257" bestFit="1" customWidth="1"/>
    <col min="10" max="10" width="9.33203125" style="257" customWidth="1"/>
    <col min="11" max="11" width="14" style="257" hidden="1" customWidth="1"/>
    <col min="12" max="16384" width="9.109375" style="257"/>
  </cols>
  <sheetData>
    <row r="1" spans="1:12" ht="23.25" customHeight="1" x14ac:dyDescent="0.25">
      <c r="A1" s="257" t="s">
        <v>25</v>
      </c>
      <c r="B1" s="568">
        <f>'Check Request'!B6</f>
        <v>0</v>
      </c>
      <c r="C1" s="568"/>
      <c r="D1" s="568">
        <f>'Check Request'!D6</f>
        <v>0</v>
      </c>
      <c r="E1" s="568"/>
      <c r="F1" s="258" t="s">
        <v>15</v>
      </c>
      <c r="G1" s="259">
        <f>'Check Request'!H6</f>
        <v>0</v>
      </c>
    </row>
    <row r="2" spans="1:12" ht="16.5" customHeight="1" x14ac:dyDescent="0.25">
      <c r="A2" s="257" t="s">
        <v>14</v>
      </c>
      <c r="B2" s="260"/>
      <c r="C2" s="260"/>
      <c r="E2" s="569"/>
      <c r="F2" s="570"/>
      <c r="G2" s="570"/>
      <c r="H2" s="570"/>
      <c r="I2" s="261"/>
      <c r="K2" s="262"/>
    </row>
    <row r="3" spans="1:12" ht="15.75" customHeight="1" x14ac:dyDescent="0.25">
      <c r="A3" s="263" t="s">
        <v>2</v>
      </c>
      <c r="B3" s="571" t="s">
        <v>94</v>
      </c>
      <c r="C3" s="572"/>
      <c r="D3" s="264"/>
      <c r="E3" s="570"/>
      <c r="F3" s="570"/>
      <c r="G3" s="570"/>
      <c r="H3" s="570"/>
      <c r="I3" s="261"/>
      <c r="J3" s="265"/>
      <c r="K3" s="266">
        <f>(D3*12)</f>
        <v>0</v>
      </c>
    </row>
    <row r="4" spans="1:12" ht="4.5" customHeight="1" x14ac:dyDescent="0.25">
      <c r="A4" s="267"/>
      <c r="B4" s="268" t="s">
        <v>20</v>
      </c>
      <c r="C4" s="268"/>
      <c r="D4" s="269"/>
      <c r="E4" s="570"/>
      <c r="F4" s="570"/>
      <c r="G4" s="570"/>
      <c r="H4" s="570"/>
      <c r="I4" s="261"/>
      <c r="J4" s="270"/>
      <c r="K4" s="266"/>
    </row>
    <row r="5" spans="1:12" ht="15" customHeight="1" x14ac:dyDescent="0.25">
      <c r="A5" s="263" t="s">
        <v>3</v>
      </c>
      <c r="B5" s="571" t="s">
        <v>94</v>
      </c>
      <c r="C5" s="571"/>
      <c r="D5" s="271"/>
      <c r="E5" s="570"/>
      <c r="F5" s="570"/>
      <c r="G5" s="570"/>
      <c r="H5" s="570"/>
      <c r="I5" s="261"/>
      <c r="J5" s="270"/>
      <c r="K5" s="266">
        <f>(D5*12)</f>
        <v>0</v>
      </c>
    </row>
    <row r="6" spans="1:12" ht="19.5" customHeight="1" x14ac:dyDescent="0.25">
      <c r="F6" s="272"/>
      <c r="G6" s="273" t="str">
        <f>IF(F7=1,((K3+K5)/AMI!B7),IF(F7=2,(K3+K5)/AMI!C7,IF(F7=3,(K3+K5)/AMI!D7,IF(F7=4,(K3+K5)/AMI!E7,IF(F7=5,((K3+K5)/AMI!F7),IF(F7=6,((K3+K5))/AMI!G7,""))))))</f>
        <v/>
      </c>
      <c r="H6" s="274"/>
      <c r="I6" s="261"/>
      <c r="J6" s="275"/>
    </row>
    <row r="7" spans="1:12" ht="12.75" customHeight="1" x14ac:dyDescent="0.25">
      <c r="A7" s="573" t="s">
        <v>115</v>
      </c>
      <c r="B7" s="573"/>
      <c r="C7" s="573"/>
      <c r="D7" s="573"/>
      <c r="E7" s="574"/>
      <c r="F7" s="276">
        <f>'Check Request'!H12</f>
        <v>0</v>
      </c>
      <c r="G7" s="277" t="str">
        <f>IF(F7=7,((K3+K5)/[1]AMI!H7),IF(F7=8,(K3+K5)/[1]AMI!I7,IF(F7=9,(K3+K5)/[1]AMI!J7,IF(F7=10,(K3+K5)/[1]AMI!K7,""))))</f>
        <v/>
      </c>
      <c r="H7" s="274"/>
      <c r="I7" s="274"/>
      <c r="J7" s="275"/>
    </row>
    <row r="8" spans="1:12" ht="7.5" customHeight="1" x14ac:dyDescent="0.25">
      <c r="A8" s="278"/>
      <c r="B8" s="278"/>
      <c r="C8" s="278"/>
      <c r="D8" s="278"/>
      <c r="E8" s="278"/>
    </row>
    <row r="9" spans="1:12" ht="15" customHeight="1" x14ac:dyDescent="0.25">
      <c r="A9" s="279" t="s">
        <v>4</v>
      </c>
      <c r="D9" s="575" t="s">
        <v>9</v>
      </c>
      <c r="E9" s="575"/>
      <c r="F9" s="575"/>
      <c r="G9" s="575"/>
      <c r="H9" s="575"/>
    </row>
    <row r="10" spans="1:12" ht="7.5" customHeight="1" x14ac:dyDescent="0.25">
      <c r="A10" s="278"/>
      <c r="B10" s="278"/>
      <c r="C10" s="278"/>
      <c r="D10" s="278"/>
      <c r="E10" s="278"/>
    </row>
    <row r="11" spans="1:12" ht="12.75" customHeight="1" x14ac:dyDescent="0.25">
      <c r="A11" s="280" t="s">
        <v>21</v>
      </c>
      <c r="B11" s="281">
        <f>SUM('Household Budget'!F14,'Household Budget'!F17)</f>
        <v>0</v>
      </c>
      <c r="D11" s="576" t="s">
        <v>10</v>
      </c>
      <c r="E11" s="576"/>
      <c r="F11" s="576"/>
      <c r="G11" s="576"/>
      <c r="H11" s="576"/>
    </row>
    <row r="12" spans="1:12" ht="4.5" customHeight="1" x14ac:dyDescent="0.25">
      <c r="A12" s="268"/>
      <c r="B12" s="269"/>
      <c r="C12" s="282"/>
      <c r="D12" s="576"/>
      <c r="E12" s="576"/>
      <c r="F12" s="576"/>
      <c r="G12" s="576"/>
      <c r="H12" s="576"/>
    </row>
    <row r="13" spans="1:12" ht="12.75" customHeight="1" x14ac:dyDescent="0.25">
      <c r="A13" s="280" t="s">
        <v>185</v>
      </c>
      <c r="B13" s="283">
        <f>'Household Budget'!F18</f>
        <v>0</v>
      </c>
      <c r="D13" s="576"/>
      <c r="E13" s="576"/>
      <c r="F13" s="576"/>
      <c r="G13" s="576"/>
      <c r="H13" s="576"/>
    </row>
    <row r="14" spans="1:12" s="282" customFormat="1" ht="4.5" customHeight="1" x14ac:dyDescent="0.25">
      <c r="A14" s="268"/>
      <c r="B14" s="269"/>
      <c r="D14" s="284"/>
      <c r="E14" s="284"/>
      <c r="F14" s="284"/>
      <c r="G14" s="284"/>
      <c r="H14" s="284"/>
    </row>
    <row r="15" spans="1:12" x14ac:dyDescent="0.25">
      <c r="A15" s="280" t="s">
        <v>186</v>
      </c>
      <c r="B15" s="283">
        <f>'Household Budget'!F21</f>
        <v>0</v>
      </c>
      <c r="D15" s="263" t="s">
        <v>23</v>
      </c>
      <c r="E15" s="285" t="e">
        <f>B18/(D3)</f>
        <v>#DIV/0!</v>
      </c>
      <c r="F15" s="286" t="s">
        <v>5</v>
      </c>
      <c r="G15" s="287" t="s">
        <v>6</v>
      </c>
      <c r="H15" s="288" t="e">
        <f>IF(E15 &gt; 40%,"Yes","No")</f>
        <v>#DIV/0!</v>
      </c>
      <c r="K15" s="289">
        <v>0.41</v>
      </c>
      <c r="L15" s="289"/>
    </row>
    <row r="16" spans="1:12" s="282" customFormat="1" ht="4.5" customHeight="1" x14ac:dyDescent="0.25">
      <c r="A16" s="268"/>
      <c r="B16" s="269"/>
      <c r="D16" s="290"/>
      <c r="E16" s="291"/>
      <c r="F16" s="291"/>
      <c r="G16" s="291"/>
      <c r="H16" s="291"/>
    </row>
    <row r="17" spans="1:11" x14ac:dyDescent="0.25">
      <c r="A17" s="280" t="s">
        <v>22</v>
      </c>
      <c r="B17" s="292">
        <f>'Household Budget'!F24</f>
        <v>0</v>
      </c>
      <c r="D17" s="263" t="s">
        <v>24</v>
      </c>
      <c r="E17" s="285" t="e">
        <f>B18/(D5)</f>
        <v>#DIV/0!</v>
      </c>
      <c r="F17" s="286" t="s">
        <v>5</v>
      </c>
      <c r="G17" s="293" t="s">
        <v>7</v>
      </c>
      <c r="H17" s="288" t="e">
        <f>IF(E17 &gt; 50%,"Yes","No")</f>
        <v>#DIV/0!</v>
      </c>
      <c r="K17" s="289">
        <v>0.51</v>
      </c>
    </row>
    <row r="18" spans="1:11" ht="23.4" x14ac:dyDescent="0.25">
      <c r="A18" s="294" t="s">
        <v>8</v>
      </c>
      <c r="B18" s="295">
        <f>(B11+B13+B15+B17)</f>
        <v>0</v>
      </c>
    </row>
    <row r="19" spans="1:11" ht="25.5" customHeight="1" x14ac:dyDescent="0.25">
      <c r="A19" s="577" t="e">
        <f>IF(E15&gt;=K15,"Because housing costs exceed 40% of income, explain below how the client will sustain housing, otherwise the application will be considered incomplete.")</f>
        <v>#DIV/0!</v>
      </c>
      <c r="B19" s="578"/>
      <c r="C19" s="578"/>
      <c r="D19" s="578"/>
      <c r="E19" s="578"/>
      <c r="F19" s="578"/>
      <c r="G19" s="578"/>
      <c r="H19" s="578"/>
    </row>
    <row r="20" spans="1:11" ht="23.25" customHeight="1" x14ac:dyDescent="0.25">
      <c r="A20" s="579" t="e">
        <f>IF(E17&gt;=K17,"Because housing costs exceed 50% of income, explain below how the client will sustain housing, otherwise the application will be considered incomplete.")</f>
        <v>#DIV/0!</v>
      </c>
      <c r="B20" s="580"/>
      <c r="C20" s="580"/>
      <c r="D20" s="580"/>
      <c r="E20" s="580"/>
      <c r="F20" s="580"/>
      <c r="G20" s="580"/>
      <c r="H20" s="580"/>
    </row>
    <row r="21" spans="1:11" ht="4.5" customHeight="1" x14ac:dyDescent="0.25">
      <c r="A21" s="296"/>
      <c r="B21" s="297"/>
    </row>
    <row r="22" spans="1:11" x14ac:dyDescent="0.25">
      <c r="A22" s="581"/>
      <c r="B22" s="582"/>
      <c r="C22" s="582"/>
      <c r="D22" s="582"/>
      <c r="E22" s="582"/>
      <c r="F22" s="582"/>
      <c r="G22" s="582"/>
      <c r="H22" s="583"/>
      <c r="I22" s="298"/>
    </row>
    <row r="23" spans="1:11" x14ac:dyDescent="0.25">
      <c r="A23" s="584"/>
      <c r="B23" s="585"/>
      <c r="C23" s="585"/>
      <c r="D23" s="585"/>
      <c r="E23" s="585"/>
      <c r="F23" s="585"/>
      <c r="G23" s="585"/>
      <c r="H23" s="586"/>
    </row>
    <row r="24" spans="1:11" ht="27.75" customHeight="1" x14ac:dyDescent="0.25">
      <c r="A24" s="587"/>
      <c r="B24" s="588"/>
      <c r="C24" s="588"/>
      <c r="D24" s="588"/>
      <c r="E24" s="588"/>
      <c r="F24" s="588"/>
      <c r="G24" s="588"/>
      <c r="H24" s="589"/>
    </row>
    <row r="25" spans="1:11" s="279" customFormat="1" ht="33" customHeight="1" x14ac:dyDescent="0.25">
      <c r="A25" s="567" t="s">
        <v>171</v>
      </c>
      <c r="B25" s="567"/>
      <c r="C25" s="567"/>
      <c r="D25" s="567"/>
      <c r="E25" s="567"/>
      <c r="F25" s="567"/>
      <c r="G25" s="567"/>
      <c r="H25" s="567"/>
    </row>
    <row r="26" spans="1:11" ht="14.25" customHeight="1" x14ac:dyDescent="0.25">
      <c r="A26" s="299"/>
      <c r="B26" s="300" t="s">
        <v>42</v>
      </c>
      <c r="C26" s="597"/>
      <c r="D26" s="597"/>
      <c r="E26" s="597"/>
      <c r="F26" s="597"/>
      <c r="G26" s="597"/>
      <c r="H26" s="301"/>
    </row>
    <row r="27" spans="1:11" ht="14.25" customHeight="1" x14ac:dyDescent="0.25">
      <c r="A27" s="301"/>
      <c r="B27" s="300" t="s">
        <v>177</v>
      </c>
      <c r="C27" s="598"/>
      <c r="D27" s="599"/>
      <c r="E27" s="599"/>
      <c r="F27" s="599"/>
      <c r="G27" s="599"/>
      <c r="H27" s="301"/>
    </row>
    <row r="28" spans="1:11" ht="9" customHeight="1" x14ac:dyDescent="0.25">
      <c r="A28" s="302"/>
      <c r="B28" s="302"/>
      <c r="C28" s="302"/>
      <c r="D28" s="302"/>
      <c r="E28" s="302"/>
      <c r="F28" s="302"/>
      <c r="G28" s="302"/>
      <c r="H28" s="302"/>
    </row>
    <row r="29" spans="1:11" ht="13.8" x14ac:dyDescent="0.25">
      <c r="A29" s="303"/>
      <c r="C29" s="600" t="s">
        <v>201</v>
      </c>
      <c r="D29" s="600"/>
      <c r="E29" s="600"/>
      <c r="F29" s="600"/>
      <c r="G29" s="600"/>
    </row>
    <row r="30" spans="1:11" s="260" customFormat="1" ht="6.75" customHeight="1" x14ac:dyDescent="0.25">
      <c r="A30" s="592"/>
      <c r="B30" s="592"/>
      <c r="C30" s="592"/>
      <c r="D30" s="592"/>
      <c r="E30" s="592"/>
      <c r="F30" s="592"/>
      <c r="G30" s="592"/>
      <c r="H30" s="592"/>
      <c r="I30" s="265"/>
    </row>
    <row r="31" spans="1:11" ht="12.75" customHeight="1" x14ac:dyDescent="0.25">
      <c r="A31" s="601" t="s">
        <v>233</v>
      </c>
      <c r="B31" s="428"/>
      <c r="C31" s="428"/>
      <c r="D31" s="602" t="s">
        <v>232</v>
      </c>
      <c r="E31" s="603"/>
      <c r="F31" s="604"/>
      <c r="G31" s="605" t="s">
        <v>230</v>
      </c>
      <c r="H31" s="606"/>
    </row>
    <row r="32" spans="1:11" ht="6" customHeight="1" x14ac:dyDescent="0.25">
      <c r="A32" s="304"/>
      <c r="B32" s="305"/>
      <c r="C32" s="306"/>
      <c r="D32" s="307"/>
      <c r="E32" s="280"/>
      <c r="F32" s="307"/>
      <c r="G32" s="308"/>
    </row>
    <row r="33" spans="1:8" s="272" customFormat="1" ht="12.75" customHeight="1" x14ac:dyDescent="0.25">
      <c r="A33" s="304" t="s">
        <v>71</v>
      </c>
      <c r="B33" s="309"/>
      <c r="C33" s="310">
        <f>'Household Budget'!F15</f>
        <v>0</v>
      </c>
      <c r="D33" s="311"/>
      <c r="E33" s="312"/>
      <c r="F33" s="313"/>
      <c r="G33" s="314">
        <f>SUM(C42-E42)</f>
        <v>0</v>
      </c>
      <c r="H33" s="313"/>
    </row>
    <row r="34" spans="1:8" s="272" customFormat="1" ht="6" customHeight="1" x14ac:dyDescent="0.25">
      <c r="A34" s="304"/>
      <c r="B34" s="305"/>
      <c r="C34" s="315"/>
      <c r="D34" s="316"/>
      <c r="E34" s="315"/>
      <c r="F34" s="316"/>
      <c r="G34" s="317"/>
    </row>
    <row r="35" spans="1:8" s="272" customFormat="1" ht="14.25" customHeight="1" x14ac:dyDescent="0.25">
      <c r="A35" s="304" t="s">
        <v>277</v>
      </c>
      <c r="B35" s="309"/>
      <c r="C35" s="310">
        <f>SUM('Household Budget'!F14,'Household Budget'!F17)</f>
        <v>0</v>
      </c>
      <c r="D35" s="316"/>
      <c r="E35" s="312"/>
      <c r="F35" s="316"/>
      <c r="G35" s="318"/>
    </row>
    <row r="36" spans="1:8" ht="6" hidden="1" customHeight="1" x14ac:dyDescent="0.25">
      <c r="A36" s="304"/>
      <c r="B36" s="304"/>
      <c r="D36" s="272"/>
      <c r="F36" s="272"/>
      <c r="G36" s="260"/>
      <c r="H36" s="272"/>
    </row>
    <row r="37" spans="1:8" ht="6" customHeight="1" x14ac:dyDescent="0.25">
      <c r="A37" s="304"/>
      <c r="B37" s="305"/>
      <c r="C37" s="269"/>
      <c r="D37" s="272"/>
      <c r="E37" s="269"/>
      <c r="F37" s="272"/>
      <c r="G37" s="319"/>
      <c r="H37" s="272"/>
    </row>
    <row r="38" spans="1:8" ht="14.25" customHeight="1" x14ac:dyDescent="0.25">
      <c r="A38" s="590" t="s">
        <v>228</v>
      </c>
      <c r="B38" s="591"/>
      <c r="C38" s="320">
        <f>'Household Budget'!F16</f>
        <v>0</v>
      </c>
      <c r="D38" s="272"/>
      <c r="E38" s="321"/>
      <c r="F38" s="272"/>
      <c r="G38" s="322"/>
      <c r="H38" s="272"/>
    </row>
    <row r="39" spans="1:8" s="260" customFormat="1" ht="4.5" customHeight="1" x14ac:dyDescent="0.25">
      <c r="A39" s="323"/>
      <c r="B39" s="323"/>
      <c r="C39" s="323"/>
      <c r="D39" s="323"/>
      <c r="E39" s="323"/>
      <c r="F39" s="323"/>
      <c r="G39" s="323"/>
      <c r="H39" s="323"/>
    </row>
    <row r="40" spans="1:8" s="260" customFormat="1" ht="14.25" customHeight="1" x14ac:dyDescent="0.25">
      <c r="A40" s="323" t="s">
        <v>229</v>
      </c>
      <c r="B40" s="323"/>
      <c r="C40" s="324">
        <f>SUM('Household Budget'!F18,'Household Budget'!F19,'Household Budget'!F20,'Household Budget'!F21,'Household Budget'!F22,'Household Budget'!F23,'Household Budget'!F24)</f>
        <v>0</v>
      </c>
      <c r="D40" s="323"/>
      <c r="E40" s="321"/>
      <c r="F40" s="323"/>
      <c r="G40" s="325"/>
      <c r="H40" s="323"/>
    </row>
    <row r="41" spans="1:8" s="260" customFormat="1" ht="4.5" customHeight="1" x14ac:dyDescent="0.25">
      <c r="A41" s="323"/>
      <c r="B41" s="323"/>
      <c r="C41" s="323"/>
      <c r="D41" s="323"/>
      <c r="E41" s="323"/>
      <c r="F41" s="323"/>
      <c r="G41" s="323"/>
      <c r="H41" s="323"/>
    </row>
    <row r="42" spans="1:8" s="260" customFormat="1" ht="14.25" customHeight="1" x14ac:dyDescent="0.25">
      <c r="A42" s="323" t="s">
        <v>231</v>
      </c>
      <c r="B42" s="323"/>
      <c r="C42" s="326">
        <f>SUM(C33,C35,C38,C40)</f>
        <v>0</v>
      </c>
      <c r="D42" s="323"/>
      <c r="E42" s="314">
        <f>SUM(E33,E35,E38,E40)</f>
        <v>0</v>
      </c>
      <c r="F42" s="323"/>
      <c r="G42" s="327"/>
      <c r="H42" s="323"/>
    </row>
    <row r="43" spans="1:8" s="260" customFormat="1" ht="8.25" customHeight="1" x14ac:dyDescent="0.25">
      <c r="A43" s="323"/>
      <c r="B43" s="323"/>
      <c r="C43" s="325"/>
      <c r="D43" s="323"/>
      <c r="E43" s="318"/>
      <c r="F43" s="323"/>
      <c r="G43" s="327"/>
      <c r="H43" s="323"/>
    </row>
    <row r="44" spans="1:8" s="260" customFormat="1" ht="21.75" customHeight="1" x14ac:dyDescent="0.25">
      <c r="A44" s="328" t="s">
        <v>203</v>
      </c>
      <c r="B44" s="323"/>
      <c r="C44" s="323"/>
      <c r="D44" s="323"/>
      <c r="E44" s="323"/>
      <c r="F44" s="323"/>
      <c r="G44" s="323"/>
      <c r="H44" s="323"/>
    </row>
    <row r="45" spans="1:8" ht="65.25" customHeight="1" x14ac:dyDescent="0.25">
      <c r="A45" s="592" t="s">
        <v>202</v>
      </c>
      <c r="B45" s="592"/>
      <c r="C45" s="592"/>
      <c r="D45" s="592"/>
      <c r="E45" s="592"/>
      <c r="F45" s="592"/>
      <c r="G45" s="592"/>
      <c r="H45" s="592"/>
    </row>
    <row r="46" spans="1:8" ht="122.25" customHeight="1" x14ac:dyDescent="0.25">
      <c r="A46" s="593"/>
      <c r="B46" s="594"/>
      <c r="C46" s="594"/>
      <c r="D46" s="594"/>
      <c r="E46" s="594"/>
      <c r="F46" s="594"/>
      <c r="G46" s="594"/>
      <c r="H46" s="595"/>
    </row>
    <row r="47" spans="1:8" ht="9" hidden="1" customHeight="1" x14ac:dyDescent="0.25">
      <c r="A47" s="596"/>
      <c r="B47" s="596"/>
      <c r="C47" s="596"/>
      <c r="D47" s="596"/>
      <c r="E47" s="596"/>
      <c r="F47" s="596"/>
      <c r="G47" s="596"/>
      <c r="H47" s="596"/>
    </row>
    <row r="48" spans="1:8" ht="9" hidden="1" customHeight="1" x14ac:dyDescent="0.25">
      <c r="A48" s="596"/>
      <c r="B48" s="596"/>
      <c r="C48" s="596"/>
      <c r="D48" s="596"/>
      <c r="E48" s="596"/>
      <c r="F48" s="596"/>
      <c r="G48" s="596"/>
      <c r="H48" s="596"/>
    </row>
    <row r="49" spans="1:8" hidden="1" x14ac:dyDescent="0.25">
      <c r="A49" s="596"/>
      <c r="B49" s="596"/>
      <c r="C49" s="596"/>
      <c r="D49" s="596"/>
      <c r="E49" s="596"/>
      <c r="F49" s="596"/>
      <c r="G49" s="596"/>
      <c r="H49" s="596"/>
    </row>
    <row r="50" spans="1:8" x14ac:dyDescent="0.25">
      <c r="A50" s="272"/>
      <c r="B50" s="272"/>
      <c r="C50" s="272"/>
      <c r="D50" s="272"/>
      <c r="E50" s="272"/>
      <c r="F50" s="272"/>
      <c r="G50" s="272"/>
      <c r="H50" s="272"/>
    </row>
  </sheetData>
  <sheetProtection algorithmName="SHA-512" hashValue="EaTnvXcSFyYkSYkmNPZxQCYIReGrZJ5TbCHcDbwedo2tk73B3nMpfpX+74YZ85vP7QyD/aiV3OGbnfd/14UvGA==" saltValue="SgB+hNvkut+2Hp03aa7Vkw==" spinCount="100000" sheet="1" objects="1" scenarios="1" selectLockedCells="1"/>
  <mergeCells count="23">
    <mergeCell ref="A38:B38"/>
    <mergeCell ref="A45:H45"/>
    <mergeCell ref="A46:H46"/>
    <mergeCell ref="A47:H49"/>
    <mergeCell ref="C26:G26"/>
    <mergeCell ref="C27:G27"/>
    <mergeCell ref="C29:G29"/>
    <mergeCell ref="A30:H30"/>
    <mergeCell ref="A31:C31"/>
    <mergeCell ref="D31:F31"/>
    <mergeCell ref="G31:H31"/>
    <mergeCell ref="A25:H25"/>
    <mergeCell ref="B1:C1"/>
    <mergeCell ref="D1:E1"/>
    <mergeCell ref="E2:H5"/>
    <mergeCell ref="B3:C3"/>
    <mergeCell ref="B5:C5"/>
    <mergeCell ref="A7:E7"/>
    <mergeCell ref="D9:H9"/>
    <mergeCell ref="D11:H13"/>
    <mergeCell ref="A19:H19"/>
    <mergeCell ref="A20:H20"/>
    <mergeCell ref="A22:H24"/>
  </mergeCells>
  <conditionalFormatting sqref="B1:E1 G1">
    <cfRule type="cellIs" dxfId="4" priority="1" operator="equal">
      <formula>0</formula>
    </cfRule>
  </conditionalFormatting>
  <dataValidations count="4">
    <dataValidation type="whole" allowBlank="1" showInputMessage="1" showErrorMessage="1" errorTitle="Maximum Allowed" error="THE AMOUNT ENTERED EXCEEDS THE MAXIMUM ALLOWABLE AMOUNT OF $100." sqref="B15 B17" xr:uid="{00000000-0002-0000-0700-000000000000}">
      <formula1>0</formula1>
      <formula2>100</formula2>
    </dataValidation>
    <dataValidation type="whole" allowBlank="1" showInputMessage="1" showErrorMessage="1" errorTitle="Maximum Amount " error="THE AMOUNT ENTERED EXCEEDS THE MAXIMUM ALLOWABLE AMOUNT OF $100." sqref="B13" xr:uid="{00000000-0002-0000-0700-000001000000}">
      <formula1>0</formula1>
      <formula2>100</formula2>
    </dataValidation>
    <dataValidation type="whole" errorStyle="warning" showErrorMessage="1" error="Please be sure to enter the Family Composition." prompt="Please be sure to enter the Family Composition above." sqref="B11" xr:uid="{00000000-0002-0000-0700-000002000000}">
      <formula1>0</formula1>
      <formula2>2000</formula2>
    </dataValidation>
    <dataValidation type="whole" errorStyle="warning" operator="greaterThanOrEqual" allowBlank="1" showInputMessage="1" showErrorMessage="1" errorTitle="single" error="How will the client sustain housing?  Please complete or application will be considered incomplete.  Thank you._x000a_" sqref="J15" xr:uid="{00000000-0002-0000-0700-000003000000}">
      <formula1>K15</formula1>
    </dataValidation>
  </dataValidations>
  <printOptions horizontalCentered="1"/>
  <pageMargins left="0" right="0" top="1" bottom="0" header="0.25" footer="0"/>
  <pageSetup scale="95" orientation="portrait" horizontalDpi="4294967294" verticalDpi="4294967294" r:id="rId1"/>
  <headerFooter>
    <oddHeader>&amp;C&amp;"HelveticaNeueLT Pro 45 Lt,Bold"&amp;12
&amp;"HelveticaNeueLT Pro 45 Lt,Regular"&amp;11Justification Sheet&amp;R&amp;G</oddHeader>
    <oddFooter>&amp;LRevised on: 01/02/2020</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Checklist &amp; Staff Certification</vt:lpstr>
      <vt:lpstr>Additional Req</vt:lpstr>
      <vt:lpstr>Supervisor Checklist</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lpstr>'Supervisor Checklist'!Print_Area</vt:lpstr>
    </vt:vector>
  </TitlesOfParts>
  <Company>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Aubre Jones</cp:lastModifiedBy>
  <cp:lastPrinted>2020-01-02T19:04:23Z</cp:lastPrinted>
  <dcterms:created xsi:type="dcterms:W3CDTF">2008-07-17T21:17:20Z</dcterms:created>
  <dcterms:modified xsi:type="dcterms:W3CDTF">2020-01-06T20:54:47Z</dcterms:modified>
</cp:coreProperties>
</file>