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mc:AlternateContent xmlns:mc="http://schemas.openxmlformats.org/markup-compatibility/2006">
    <mc:Choice Requires="x15">
      <x15ac:absPath xmlns:x15ac="http://schemas.microsoft.com/office/spreadsheetml/2010/11/ac" url="S:\Technical Assistance\Program Planning Department\DCA Files\DCA Applications FY19\"/>
    </mc:Choice>
  </mc:AlternateContent>
  <xr:revisionPtr revIDLastSave="0" documentId="13_ncr:1_{7B2D3B0F-D00B-4D53-8DA8-F6BBEEA41D7B}" xr6:coauthVersionLast="36" xr6:coauthVersionMax="36" xr10:uidLastSave="{00000000-0000-0000-0000-000000000000}"/>
  <bookViews>
    <workbookView xWindow="10710" yWindow="345" windowWidth="10830" windowHeight="10335" tabRatio="889" xr2:uid="{00000000-000D-0000-FFFF-FFFF00000000}"/>
  </bookViews>
  <sheets>
    <sheet name="Checklist &amp; Staff Certification" sheetId="19" r:id="rId1"/>
    <sheet name="Additional Req" sheetId="29" r:id="rId2"/>
    <sheet name="Check Request" sheetId="3" r:id="rId3"/>
    <sheet name="Income Calculations Sheet" sheetId="22" r:id="rId4"/>
    <sheet name="Self Declaration of Income" sheetId="27" r:id="rId5"/>
    <sheet name="Employer Verification of Income" sheetId="21" r:id="rId6"/>
    <sheet name="Household Budget" sheetId="7" r:id="rId7"/>
    <sheet name="Justification Sheet" sheetId="4" r:id="rId8"/>
    <sheet name="Rental Assistance Agreement" sheetId="28" r:id="rId9"/>
    <sheet name="Client Signature Form" sheetId="5" r:id="rId10"/>
    <sheet name="AMI" sheetId="15" r:id="rId11"/>
  </sheets>
  <definedNames>
    <definedName name="_NUm2" localSheetId="0">#REF!</definedName>
    <definedName name="_NUm2" localSheetId="5">#REF!</definedName>
    <definedName name="_NUm2" localSheetId="3">#REF!</definedName>
    <definedName name="_NUm2" localSheetId="8">#REF!</definedName>
    <definedName name="_NUm2">#REF!</definedName>
    <definedName name="Choice" localSheetId="0">#REF!</definedName>
    <definedName name="Choice" localSheetId="5">#REF!</definedName>
    <definedName name="Choice" localSheetId="3">#REF!</definedName>
    <definedName name="Choice" localSheetId="8">#REF!</definedName>
    <definedName name="Choice">#REF!</definedName>
    <definedName name="CSBDest" localSheetId="0">#REF!</definedName>
    <definedName name="CSBDest" localSheetId="5">#REF!</definedName>
    <definedName name="CSBDest" localSheetId="3">#REF!</definedName>
    <definedName name="CSBDest" localSheetId="8">#REF!</definedName>
    <definedName name="CSBDest">#REF!</definedName>
    <definedName name="DestTenure" localSheetId="0">#REF!</definedName>
    <definedName name="DestTenure" localSheetId="5">#REF!</definedName>
    <definedName name="DestTenure" localSheetId="3">#REF!</definedName>
    <definedName name="DestTenure" localSheetId="8">#REF!</definedName>
    <definedName name="DestTenure">#REF!</definedName>
    <definedName name="DT" localSheetId="0">#REF!</definedName>
    <definedName name="DT" localSheetId="5">#REF!</definedName>
    <definedName name="DT" localSheetId="3">#REF!</definedName>
    <definedName name="DT" localSheetId="8">#REF!</definedName>
    <definedName name="DT">#REF!</definedName>
    <definedName name="Employ" localSheetId="0">#REF!</definedName>
    <definedName name="Employ" localSheetId="5">#REF!</definedName>
    <definedName name="Employ" localSheetId="3">#REF!</definedName>
    <definedName name="Employ" localSheetId="8">#REF!</definedName>
    <definedName name="Employ">#REF!</definedName>
    <definedName name="EmpTenure" localSheetId="0">#REF!</definedName>
    <definedName name="EmpTenure" localSheetId="5">#REF!</definedName>
    <definedName name="EmpTenure" localSheetId="3">#REF!</definedName>
    <definedName name="EmpTenure" localSheetId="8">#REF!</definedName>
    <definedName name="EmpTenure">#REF!</definedName>
    <definedName name="Ethnicity" localSheetId="0">#REF!</definedName>
    <definedName name="Ethnicity" localSheetId="5">#REF!</definedName>
    <definedName name="Ethnicity" localSheetId="3">#REF!</definedName>
    <definedName name="Ethnicity" localSheetId="8">#REF!</definedName>
    <definedName name="Ethnicity">#REF!</definedName>
    <definedName name="Ethnicity2" localSheetId="0">#REF!</definedName>
    <definedName name="Ethnicity2" localSheetId="5">#REF!</definedName>
    <definedName name="Ethnicity2" localSheetId="3">#REF!</definedName>
    <definedName name="Ethnicity2" localSheetId="8">#REF!</definedName>
    <definedName name="Ethnicity2">#REF!</definedName>
    <definedName name="GenPrev" localSheetId="0">#REF!</definedName>
    <definedName name="GenPrev" localSheetId="5">#REF!</definedName>
    <definedName name="GenPrev" localSheetId="3">#REF!</definedName>
    <definedName name="GenPrev" localSheetId="8">#REF!</definedName>
    <definedName name="GenPrev">#REF!</definedName>
    <definedName name="HPR" localSheetId="0">#REF!</definedName>
    <definedName name="HPR" localSheetId="5">#REF!</definedName>
    <definedName name="HPR" localSheetId="3">#REF!</definedName>
    <definedName name="HPR" localSheetId="8">#REF!</definedName>
    <definedName name="HPR">#REF!</definedName>
    <definedName name="IncomeSource" localSheetId="0">#REF!</definedName>
    <definedName name="IncomeSource" localSheetId="5">#REF!</definedName>
    <definedName name="IncomeSource" localSheetId="3">#REF!</definedName>
    <definedName name="IncomeSource" localSheetId="8">#REF!</definedName>
    <definedName name="IncomeSource">#REF!</definedName>
    <definedName name="LOSPR" localSheetId="0">#REF!</definedName>
    <definedName name="LOSPR" localSheetId="5">#REF!</definedName>
    <definedName name="LOSPR" localSheetId="3">#REF!</definedName>
    <definedName name="LOSPR" localSheetId="8">#REF!</definedName>
    <definedName name="LOSPR">#REF!</definedName>
    <definedName name="Num" localSheetId="0">#REF!</definedName>
    <definedName name="Num" localSheetId="5">#REF!</definedName>
    <definedName name="Num" localSheetId="3">#REF!</definedName>
    <definedName name="Num" localSheetId="8">#REF!</definedName>
    <definedName name="Num">#REF!</definedName>
    <definedName name="Preg" localSheetId="0">#REF!</definedName>
    <definedName name="Preg" localSheetId="5">#REF!</definedName>
    <definedName name="Preg" localSheetId="3">#REF!</definedName>
    <definedName name="Preg" localSheetId="8">#REF!</definedName>
    <definedName name="Preg">#REF!</definedName>
    <definedName name="PrevRes" localSheetId="0">#REF!</definedName>
    <definedName name="PrevRes" localSheetId="5">#REF!</definedName>
    <definedName name="PrevRes" localSheetId="3">#REF!</definedName>
    <definedName name="PrevRes" localSheetId="8">#REF!</definedName>
    <definedName name="PrevRes">#REF!</definedName>
    <definedName name="_xlnm.Print_Area" localSheetId="10">AMI!$A$1:$K$9</definedName>
    <definedName name="_xlnm.Print_Area" localSheetId="2">'Check Request'!$A$1:$H$72</definedName>
    <definedName name="_xlnm.Print_Area" localSheetId="5">'Employer Verification of Income'!$A$1:$K$25</definedName>
    <definedName name="_xlnm.Print_Area" localSheetId="6">'Household Budget'!$A$1:$H$37</definedName>
    <definedName name="_xlnm.Print_Area" localSheetId="3">'Income Calculations Sheet'!$A$1:$L$45</definedName>
    <definedName name="_xlnm.Print_Area" localSheetId="7">'Justification Sheet'!$A$1:$H$49</definedName>
    <definedName name="_xlnm.Print_Area" localSheetId="4">'Self Declaration of Income'!$A$1:$K$34</definedName>
    <definedName name="Race" localSheetId="0">#REF!</definedName>
    <definedName name="Race" localSheetId="5">#REF!</definedName>
    <definedName name="Race" localSheetId="3">#REF!</definedName>
    <definedName name="Race" localSheetId="8">#REF!</definedName>
    <definedName name="Race">#REF!</definedName>
    <definedName name="Race2" localSheetId="0">#REF!</definedName>
    <definedName name="Race2" localSheetId="5">#REF!</definedName>
    <definedName name="Race2" localSheetId="3">#REF!</definedName>
    <definedName name="Race2" localSheetId="8">#REF!</definedName>
    <definedName name="Race2">#REF!</definedName>
    <definedName name="ReasonLeav" localSheetId="0">#REF!</definedName>
    <definedName name="ReasonLeav" localSheetId="5">#REF!</definedName>
    <definedName name="ReasonLeav" localSheetId="3">#REF!</definedName>
    <definedName name="ReasonLeav" localSheetId="8">#REF!</definedName>
    <definedName name="ReasonLeav">#REF!</definedName>
    <definedName name="SchoolLev" localSheetId="0">#REF!</definedName>
    <definedName name="SchoolLev" localSheetId="5">#REF!</definedName>
    <definedName name="SchoolLev" localSheetId="3">#REF!</definedName>
    <definedName name="SchoolLev" localSheetId="8">#REF!</definedName>
    <definedName name="SchoolLev">#REF!</definedName>
    <definedName name="Service" localSheetId="0">#REF!</definedName>
    <definedName name="Service" localSheetId="5">#REF!</definedName>
    <definedName name="Service" localSheetId="3">#REF!</definedName>
    <definedName name="Service" localSheetId="8">#REF!</definedName>
    <definedName name="Service">#REF!</definedName>
    <definedName name="ServType" localSheetId="0">#REF!</definedName>
    <definedName name="ServType" localSheetId="5">#REF!</definedName>
    <definedName name="ServType" localSheetId="3">#REF!</definedName>
    <definedName name="ServType" localSheetId="8">#REF!</definedName>
    <definedName name="ServType">#REF!</definedName>
    <definedName name="SubType" localSheetId="0">#REF!</definedName>
    <definedName name="SubType" localSheetId="5">#REF!</definedName>
    <definedName name="SubType" localSheetId="3">#REF!</definedName>
    <definedName name="SubType" localSheetId="8">#REF!</definedName>
    <definedName name="SubType">#REF!</definedName>
    <definedName name="Z_761A298F_763A_4E6A_9D75_1A2AA33BEFD7_.wvu.Cols" localSheetId="6" hidden="1">'Household Budget'!$J:$J</definedName>
    <definedName name="Z_761A298F_763A_4E6A_9D75_1A2AA33BEFD7_.wvu.Cols" localSheetId="7" hidden="1">'Justification Sheet'!$K:$K</definedName>
    <definedName name="Z_761A298F_763A_4E6A_9D75_1A2AA33BEFD7_.wvu.PrintArea" localSheetId="2" hidden="1">'Check Request'!$A$1:$H$72</definedName>
    <definedName name="Z_761A298F_763A_4E6A_9D75_1A2AA33BEFD7_.wvu.PrintArea" localSheetId="0" hidden="1">'Checklist &amp; Staff Certification'!$A:$K</definedName>
    <definedName name="Z_761A298F_763A_4E6A_9D75_1A2AA33BEFD7_.wvu.PrintArea" localSheetId="9" hidden="1">'Client Signature Form'!$A:$J</definedName>
    <definedName name="Z_761A298F_763A_4E6A_9D75_1A2AA33BEFD7_.wvu.PrintArea" localSheetId="7" hidden="1">'Justification Sheet'!$A:$H</definedName>
  </definedNames>
  <calcPr calcId="191029"/>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D5" i="28" l="1"/>
  <c r="B11" i="4" l="1"/>
  <c r="C35" i="4" l="1"/>
  <c r="I1" i="29" l="1"/>
  <c r="J1" i="29"/>
  <c r="I1" i="19"/>
  <c r="J1" i="19"/>
  <c r="K1" i="19"/>
  <c r="I2" i="21" l="1"/>
  <c r="K1" i="29"/>
  <c r="D7" i="28" l="1"/>
  <c r="D6" i="28"/>
  <c r="D4" i="28"/>
  <c r="I3" i="28"/>
  <c r="F3" i="28"/>
  <c r="D3" i="28"/>
  <c r="I2" i="27"/>
  <c r="E2" i="27"/>
  <c r="C2" i="27"/>
  <c r="E42" i="4" l="1"/>
  <c r="C40" i="4"/>
  <c r="C38" i="4"/>
  <c r="C33" i="4"/>
  <c r="C42" i="4" l="1"/>
  <c r="G33" i="4" s="1"/>
  <c r="B17" i="4" l="1"/>
  <c r="B15" i="4"/>
  <c r="B13" i="4"/>
  <c r="H3" i="3" l="1"/>
  <c r="H9" i="3"/>
  <c r="B15" i="3"/>
  <c r="B49" i="3" s="1"/>
  <c r="F25" i="7" l="1"/>
  <c r="C11" i="15" l="1"/>
  <c r="D11" i="15"/>
  <c r="E11" i="15"/>
  <c r="F11" i="15"/>
  <c r="G11" i="15"/>
  <c r="H11" i="15"/>
  <c r="I11" i="15"/>
  <c r="J11" i="15"/>
  <c r="K11" i="15"/>
  <c r="B11" i="15"/>
  <c r="K10" i="3" l="1"/>
  <c r="F7" i="4" l="1"/>
  <c r="G1" i="4"/>
  <c r="B13" i="15" l="1"/>
  <c r="C13" i="15"/>
  <c r="D13" i="15"/>
  <c r="E13" i="15"/>
  <c r="F13" i="15"/>
  <c r="G13" i="15"/>
  <c r="H13" i="15"/>
  <c r="I13" i="15"/>
  <c r="J13" i="15"/>
  <c r="K13" i="15"/>
  <c r="A14" i="15"/>
  <c r="G7" i="4" l="1"/>
  <c r="B4" i="5" l="1"/>
  <c r="H12" i="15" l="1"/>
  <c r="G12" i="15"/>
  <c r="F12" i="15"/>
  <c r="I16" i="22"/>
  <c r="H14" i="15" l="1"/>
  <c r="H15" i="15" s="1"/>
  <c r="H16" i="15" s="1"/>
  <c r="F14" i="15"/>
  <c r="F15" i="15" s="1"/>
  <c r="F16" i="15" s="1"/>
  <c r="G14" i="15"/>
  <c r="G15" i="15" s="1"/>
  <c r="G16" i="15" s="1"/>
  <c r="I12" i="15"/>
  <c r="E12" i="15"/>
  <c r="B12" i="15"/>
  <c r="C12" i="15"/>
  <c r="D12" i="15"/>
  <c r="E2" i="21"/>
  <c r="C2" i="21"/>
  <c r="F33" i="7"/>
  <c r="J2" i="7"/>
  <c r="G2" i="7"/>
  <c r="D2" i="7"/>
  <c r="B2" i="7"/>
  <c r="I42" i="22"/>
  <c r="I31" i="22"/>
  <c r="I21" i="22"/>
  <c r="I13" i="22"/>
  <c r="E8" i="22"/>
  <c r="K1" i="22"/>
  <c r="E1" i="22"/>
  <c r="C1" i="22"/>
  <c r="E2" i="5"/>
  <c r="C2" i="5"/>
  <c r="B18" i="4"/>
  <c r="K5" i="4"/>
  <c r="K3" i="4"/>
  <c r="D1" i="4"/>
  <c r="B1" i="4"/>
  <c r="E17" i="4" l="1"/>
  <c r="A20" i="4" s="1"/>
  <c r="C14" i="15"/>
  <c r="C15" i="15" s="1"/>
  <c r="C16" i="15" s="1"/>
  <c r="B14" i="15"/>
  <c r="B15" i="15" s="1"/>
  <c r="B16" i="15" s="1"/>
  <c r="E14" i="15"/>
  <c r="E15" i="15" s="1"/>
  <c r="E16" i="15" s="1"/>
  <c r="D14" i="15"/>
  <c r="D15" i="15" s="1"/>
  <c r="D16" i="15" s="1"/>
  <c r="I14" i="15"/>
  <c r="I15" i="15" s="1"/>
  <c r="I16" i="15" s="1"/>
  <c r="G6" i="4"/>
  <c r="H45" i="22"/>
  <c r="H11" i="3" s="1"/>
  <c r="E15" i="4"/>
  <c r="A19" i="4" s="1"/>
  <c r="K12" i="15"/>
  <c r="J12" i="15"/>
  <c r="H17" i="4" l="1"/>
  <c r="K8" i="3"/>
  <c r="H8" i="3" s="1"/>
  <c r="K14" i="15"/>
  <c r="K15" i="15" s="1"/>
  <c r="K16" i="15" s="1"/>
  <c r="J14" i="15"/>
  <c r="J15" i="15" s="1"/>
  <c r="J16" i="15" s="1"/>
  <c r="H15" i="4"/>
  <c r="F9" i="7" l="1"/>
  <c r="F35" i="7" s="1"/>
  <c r="H35" i="7" s="1"/>
</calcChain>
</file>

<file path=xl/sharedStrings.xml><?xml version="1.0" encoding="utf-8"?>
<sst xmlns="http://schemas.openxmlformats.org/spreadsheetml/2006/main" count="333" uniqueCount="271">
  <si>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</si>
  <si>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</si>
  <si>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</si>
  <si>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</si>
  <si>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</si>
  <si>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</si>
  <si>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</si>
  <si>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</si>
  <si>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</si>
  <si>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</si>
  <si>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</si>
  <si>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</si>
  <si>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</si>
  <si>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</si>
  <si>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</si>
  <si>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</si>
  <si>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</si>
  <si>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</si>
  <si>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</si>
  <si>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</si>
  <si>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</si>
  <si>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</si>
  <si>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</si>
  <si>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</si>
  <si>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</si>
  <si>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</si>
  <si>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</si>
  <si>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</si>
  <si>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</si>
  <si>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</si>
  <si>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</si>
  <si>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</si>
  <si>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</si>
  <si>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</si>
  <si>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</si>
  <si>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</si>
  <si>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</si>
  <si>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</si>
  <si>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</si>
  <si>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</si>
  <si>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</si>
  <si>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</si>
  <si>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</si>
  <si>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</si>
  <si>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</si>
  <si>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</si>
  <si>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</si>
  <si>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</si>
  <si>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</si>
  <si>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</si>
  <si>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</si>
  <si>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</si>
  <si>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</si>
  <si>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</si>
  <si>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</si>
  <si>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</si>
  <si>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</si>
  <si>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</si>
  <si>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</si>
  <si>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</si>
  <si>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</si>
  <si>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</si>
  <si>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</si>
  <si>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</si>
  <si>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</si>
  <si>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</si>
  <si>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</si>
  <si>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</si>
  <si>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</si>
  <si>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</si>
  <si>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</si>
  <si>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</si>
  <si>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</si>
  <si>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</si>
  <si>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</si>
  <si>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</si>
  <si>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</si>
  <si>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</si>
  <si>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</si>
  <si>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</si>
  <si>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</si>
  <si>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</si>
  <si>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</si>
  <si>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</si>
  <si>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</si>
  <si>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</si>
  <si>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</si>
  <si>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Landlord Fax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</si>
  <si>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</si>
  <si>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</si>
  <si>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</si>
  <si>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</si>
  <si>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</si>
  <si>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</si>
  <si>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</si>
  <si>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</si>
  <si>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</si>
  <si>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</si>
  <si>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</si>
  <si>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</si>
  <si>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</si>
  <si>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</si>
  <si>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</si>
  <si>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</si>
  <si>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</si>
  <si>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</si>
  <si>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</si>
  <si>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</si>
  <si>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</si>
  <si>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</si>
  <si>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</si>
  <si>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</si>
  <si>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</si>
  <si>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</si>
  <si>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</si>
  <si>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(1) Client has no income</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</si>
  <si>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</si>
  <si>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</si>
  <si>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</si>
  <si>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</si>
  <si>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</si>
  <si>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r>
      <t xml:space="preserve">_____AMI is </t>
    </r>
    <r>
      <rPr>
        <b/>
        <sz val="11"/>
        <rFont val="HelveticaNeueLT Pro 45 Lt"/>
        <family val="2"/>
      </rPr>
      <t>less</t>
    </r>
    <r>
      <rPr>
        <sz val="11"/>
        <rFont val="HelveticaNeueLT Pro 45 Lt"/>
        <family val="2"/>
      </rPr>
      <t xml:space="preserve"> than 35%</t>
    </r>
  </si>
  <si>
    <t>I hereby apply for the amount listed on the Check Request to be paid to the listed payee/vendor. I understand this grant is to be used only for the purpose listed above, there is no guarantee I will receive all or any of the requested amount, and that I am not expected to repay any portion of funds legally issued as requested. I understand I should remain in my current living situation until my application is complete and approved by CSB. If I should move prior to approval, I may not receive all or part of the requested money, and therefore, may lose my housing.</t>
  </si>
  <si>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</si>
  <si>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</si>
  <si>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</si>
  <si>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</si>
  <si>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</si>
  <si>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</si>
  <si>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</si>
  <si>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</si>
  <si>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</si>
  <si>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</si>
  <si>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</si>
  <si>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</si>
  <si>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</si>
  <si>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</si>
  <si>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</si>
  <si>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</si>
  <si>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</si>
  <si>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</si>
  <si>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</si>
  <si>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</si>
  <si>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</si>
  <si>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</si>
  <si>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</si>
  <si>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</si>
  <si>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</si>
  <si>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</si>
  <si>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</si>
  <si>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</si>
  <si>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</si>
  <si>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</si>
  <si>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</si>
  <si>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</si>
  <si>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</si>
  <si>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</si>
  <si>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</si>
  <si>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</si>
  <si>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</si>
  <si>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</si>
  <si>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Is this an additional funding request?</t>
  </si>
  <si>
    <t>Landlord's Email if LOG requested</t>
  </si>
  <si>
    <t>100% AMI</t>
  </si>
  <si>
    <t xml:space="preserve">    Median Income</t>
  </si>
  <si>
    <t>(2) Unable to obtain 3rd Party Verification of Income</t>
  </si>
  <si>
    <t>Select if Applicable:</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</si>
  <si>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</si>
  <si>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</si>
  <si>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</si>
  <si>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</si>
  <si>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</si>
  <si>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</si>
  <si>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</si>
  <si>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</si>
  <si>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</si>
  <si>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</si>
  <si>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</si>
  <si>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</si>
  <si>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</si>
  <si>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</si>
  <si>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</si>
  <si>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</si>
  <si>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</si>
  <si>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</si>
  <si>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</si>
  <si>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</si>
  <si>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YWCA - PSH</t>
  </si>
  <si>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</si>
  <si>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</si>
  <si>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</si>
  <si>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</si>
  <si>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</si>
  <si>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</si>
  <si>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</si>
  <si>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</si>
  <si>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</si>
  <si>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</si>
  <si>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</si>
  <si>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</si>
  <si>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</si>
  <si>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</si>
  <si>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</si>
  <si>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</si>
  <si>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</si>
  <si>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</si>
  <si>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Request Justification Statement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</si>
  <si>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</si>
  <si>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</si>
  <si>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</si>
  <si>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</si>
  <si>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</si>
  <si>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</si>
  <si>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</si>
  <si>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</si>
  <si>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</si>
  <si>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</si>
  <si>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_____Habitability and Lead-based paint Inspection Form</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</si>
  <si>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</si>
  <si>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</si>
  <si>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</si>
  <si>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</si>
  <si>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</si>
  <si>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</si>
  <si>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</si>
  <si>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Last Month's Rent</t>
  </si>
  <si>
    <t>Utilities</t>
  </si>
  <si>
    <t>Total DCA Request</t>
  </si>
  <si>
    <t>Total</t>
  </si>
  <si>
    <t>Contribution by Client/Other</t>
  </si>
  <si>
    <t>Move-in/Monthly Housing Costs</t>
  </si>
  <si>
    <t>_____W-9 and Property Management Agreement (if applicable)</t>
  </si>
  <si>
    <t>Amount:</t>
  </si>
  <si>
    <t>Frequency:</t>
  </si>
  <si>
    <t>Additional Funds Request/Checklist and Staff Certification</t>
  </si>
  <si>
    <r>
      <t xml:space="preserve">_____AMI is </t>
    </r>
    <r>
      <rPr>
        <b/>
        <sz val="11"/>
        <rFont val="HelveticaNeueLT Pro 45 Lt"/>
        <family val="2"/>
      </rPr>
      <t>less</t>
    </r>
    <r>
      <rPr>
        <sz val="11"/>
        <rFont val="HelveticaNeueLT Pro 45 Lt"/>
        <family val="2"/>
      </rPr>
      <t xml:space="preserve"> than 35% (50% for J2H program)</t>
    </r>
  </si>
  <si>
    <t>I certify client still resides in unit identified in application, is actively engaged in program and has been assessed to determine whether the household would become homeless but for this funding assistance.</t>
  </si>
  <si>
    <t xml:space="preserve">I certify an assessment has been conducted to determine this family does not have financial resources or support networks to sustain housing, and that all of the information provided in this application is true and complete, to the best of my knowledge.  </t>
  </si>
  <si>
    <t>1st Month's/Current Rent</t>
  </si>
  <si>
    <t>_____Rooming Homes Tracking Spreadsheet updated if applicable</t>
  </si>
  <si>
    <t>Month Assistance is for:</t>
  </si>
  <si>
    <t>_____Rental Assistance Agreement</t>
  </si>
  <si>
    <t>_____Lease</t>
  </si>
  <si>
    <t xml:space="preserve">_____Utility Allowances </t>
  </si>
  <si>
    <t xml:space="preserve">_____Fair Market Rent &amp; Reasonableness Calculation </t>
  </si>
  <si>
    <t>Initial Funds Request/Checklist and Staff Certification</t>
  </si>
  <si>
    <t>Unit or Room</t>
  </si>
  <si>
    <t>If yes, request #:</t>
  </si>
  <si>
    <t>If yes, list lease term:</t>
  </si>
  <si>
    <t>Landlord (per the W9)</t>
  </si>
  <si>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</si>
  <si>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</si>
  <si>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r>
      <t xml:space="preserve">Wage Amount:  $______________ </t>
    </r>
    <r>
      <rPr>
        <b/>
        <sz val="11"/>
        <rFont val="HelveticaNeueLT Pro 45 Lt"/>
        <family val="2"/>
      </rPr>
      <t xml:space="preserve">(circle one) </t>
    </r>
    <r>
      <rPr>
        <sz val="11"/>
        <rFont val="HelveticaNeueLT Pro 45 Lt"/>
        <family val="2"/>
      </rPr>
      <t>HOURLY/WEEKLY/MONTHLY</t>
    </r>
  </si>
  <si>
    <r>
      <rPr>
        <b/>
        <sz val="11"/>
        <rFont val="HelveticaNeueLT Pro 45 Lt"/>
        <family val="2"/>
      </rPr>
      <t>Client Release</t>
    </r>
    <r>
      <rPr>
        <sz val="11"/>
        <rFont val="HelveticaNeueLT Pro 45 Lt"/>
        <family val="2"/>
      </rPr>
      <t xml:space="preserve">:  I hereby authorize the release of the following employment information. </t>
    </r>
  </si>
  <si>
    <t>AGREEMENT</t>
  </si>
  <si>
    <t>Client Signature</t>
  </si>
  <si>
    <t>CSB Signature</t>
  </si>
  <si>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</si>
  <si>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t>Unit or Room:</t>
  </si>
  <si>
    <t>In signing below, I declare that I am presently homeless, live on the streets or other place not meant for human habitation. The exception is participants in the Stable Families Prevention Program, TSA and YMCA Rapid Rehousing Programs, who are presently in housing.</t>
  </si>
  <si>
    <t xml:space="preserve">Justify the request for DCA funding below. If client received income while in program/shelter and used funds for expenses not related to their housing costs, list them here.  If the DCA request amount is greater than the program average or maximum allowable amount listed on the Household Budget, explain why additional assistance is being requested. </t>
  </si>
  <si>
    <t>YMCA RRH Program DCA Application</t>
  </si>
  <si>
    <t>_____CSP Entry/Exit Record printout (N/A for DV program)</t>
  </si>
  <si>
    <t>_____CSP Referral printout (N/A for DV program)</t>
  </si>
  <si>
    <t>_____Service Point Shelter Stays Printout (N/A for DV program)</t>
  </si>
  <si>
    <t>_____Client Signature Form (N/A for DV program)</t>
  </si>
  <si>
    <t>_____CSP Entry Record printout or letter from provider if not CSP participant (N/A for DV program)</t>
  </si>
  <si>
    <t>RRH - DV</t>
  </si>
  <si>
    <t>RRH - Traditional</t>
  </si>
  <si>
    <t>_____W-9 (Uploaded to CSP)</t>
  </si>
  <si>
    <t>_____Approved Lease (Uploaded to CSP)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</si>
</sst>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6"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b/>
      <sz val="14"/>
      <name val="HelveticaNeueLT Pro 45 Lt"/>
      <family val="2"/>
    </font>
    <font>
      <b/>
      <sz val="9"/>
      <name val="HelveticaNeueLT Pro 45 Lt"/>
      <family val="2"/>
    </font>
    <font>
      <sz val="14"/>
      <name val="Arial"/>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15">
    <xf numFmtId="0" fontId="0" fillId="0" borderId="0" xfId="0"/>
    <xf numFmtId="164" fontId="0" fillId="0" borderId="0" xfId="0" applyNumberFormat="1"/>
    <xf numFmtId="0" fontId="10" fillId="0" borderId="0" xfId="0" applyFont="1"/>
    <xf numFmtId="0" fontId="0" fillId="0" borderId="0" xfId="0" applyProtection="1"/>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0" fontId="6" fillId="0" borderId="0" xfId="0" applyFont="1" applyFill="1" applyBorder="1" applyAlignment="1">
      <alignment horizontal="right"/>
    </xf>
    <xf numFmtId="0" fontId="6" fillId="0" borderId="0" xfId="0" applyFont="1" applyFill="1" applyBorder="1"/>
    <xf numFmtId="1" fontId="16" fillId="0" borderId="1" xfId="0" applyNumberFormat="1" applyFont="1" applyBorder="1" applyAlignment="1">
      <alignment horizontal="center"/>
    </xf>
    <xf numFmtId="0" fontId="0" fillId="0" borderId="0" xfId="0"/>
    <xf numFmtId="0" fontId="6" fillId="0" borderId="0" xfId="0" applyFont="1" applyFill="1" applyBorder="1" applyAlignment="1">
      <alignment horizontal="left" wrapText="1"/>
    </xf>
    <xf numFmtId="0" fontId="6" fillId="0" borderId="0" xfId="0" applyFont="1" applyFill="1"/>
    <xf numFmtId="1" fontId="6" fillId="0" borderId="1" xfId="0" applyNumberFormat="1" applyFont="1" applyFill="1" applyBorder="1" applyAlignment="1" applyProtection="1">
      <alignment horizontal="center"/>
      <protection locked="0"/>
    </xf>
    <xf numFmtId="0" fontId="6" fillId="0" borderId="0" xfId="0" applyFont="1" applyFill="1" applyAlignment="1" applyProtection="1">
      <alignment horizontal="right"/>
    </xf>
    <xf numFmtId="9" fontId="7" fillId="0" borderId="2" xfId="0" applyNumberFormat="1" applyFont="1" applyFill="1" applyBorder="1" applyAlignment="1">
      <alignment horizontal="center"/>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8" fillId="0" borderId="0" xfId="0" applyFont="1" applyFill="1" applyBorder="1" applyAlignment="1">
      <alignment wrapText="1"/>
    </xf>
    <xf numFmtId="0" fontId="13" fillId="0" borderId="0" xfId="0" applyFont="1" applyFill="1" applyAlignment="1">
      <alignment horizontal="right"/>
    </xf>
    <xf numFmtId="0" fontId="13" fillId="0" borderId="0" xfId="0" applyFont="1" applyFill="1" applyProtection="1"/>
    <xf numFmtId="164" fontId="6" fillId="0" borderId="4" xfId="0" applyNumberFormat="1" applyFont="1" applyFill="1" applyBorder="1" applyProtection="1"/>
    <xf numFmtId="0" fontId="6" fillId="0" borderId="0" xfId="0" applyFont="1" applyFill="1" applyAlignment="1"/>
    <xf numFmtId="0" fontId="14" fillId="0" borderId="0" xfId="0" applyFont="1" applyFill="1" applyAlignment="1">
      <alignment wrapText="1"/>
    </xf>
    <xf numFmtId="0" fontId="6" fillId="0" borderId="0" xfId="0" applyFont="1" applyFill="1" applyAlignment="1" applyProtection="1">
      <alignment wrapText="1"/>
    </xf>
    <xf numFmtId="9" fontId="6" fillId="0" borderId="0" xfId="0" applyNumberFormat="1" applyFont="1" applyFill="1" applyAlignment="1">
      <alignment wrapText="1"/>
    </xf>
    <xf numFmtId="0" fontId="15" fillId="0" borderId="0" xfId="0" applyFont="1" applyFill="1" applyAlignment="1">
      <alignment wrapText="1"/>
    </xf>
    <xf numFmtId="0" fontId="6" fillId="0" borderId="0" xfId="0" applyFont="1" applyFill="1" applyAlignment="1" applyProtection="1">
      <alignment horizontal="right" wrapText="1"/>
    </xf>
    <xf numFmtId="0" fontId="6" fillId="0" borderId="0" xfId="0" applyFont="1" applyFill="1" applyAlignment="1" applyProtection="1">
      <alignment horizontal="center" wrapText="1"/>
    </xf>
    <xf numFmtId="0" fontId="6" fillId="0" borderId="0" xfId="0" applyFont="1" applyFill="1" applyAlignment="1">
      <alignment wrapText="1"/>
    </xf>
    <xf numFmtId="0" fontId="12" fillId="0" borderId="0" xfId="0" applyFont="1" applyFill="1" applyAlignment="1">
      <alignment wrapText="1"/>
    </xf>
    <xf numFmtId="164" fontId="6" fillId="0" borderId="0" xfId="0" applyNumberFormat="1" applyFont="1" applyFill="1" applyBorder="1" applyAlignment="1">
      <alignment wrapText="1"/>
    </xf>
    <xf numFmtId="0" fontId="8" fillId="0" borderId="0" xfId="0" applyFont="1" applyFill="1" applyAlignment="1">
      <alignment wrapText="1"/>
    </xf>
    <xf numFmtId="0" fontId="8" fillId="0" borderId="0" xfId="0" applyFont="1" applyFill="1" applyBorder="1" applyAlignment="1" applyProtection="1">
      <alignment horizontal="left" vertical="top" wrapText="1"/>
      <protection locked="0"/>
    </xf>
    <xf numFmtId="14" fontId="6" fillId="0" borderId="0" xfId="0" applyNumberFormat="1" applyFont="1" applyFill="1" applyBorder="1" applyProtection="1"/>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16" fillId="0" borderId="0" xfId="0" applyFont="1" applyFill="1" applyAlignment="1" applyProtection="1">
      <protection locked="0"/>
    </xf>
    <xf numFmtId="0" fontId="6" fillId="0" borderId="0" xfId="0" applyFont="1" applyFill="1" applyAlignment="1" applyProtection="1">
      <protection locked="0"/>
    </xf>
    <xf numFmtId="165" fontId="6" fillId="0" borderId="2" xfId="0" applyNumberFormat="1" applyFont="1" applyFill="1" applyBorder="1" applyProtection="1">
      <protection locked="0"/>
    </xf>
    <xf numFmtId="165" fontId="6" fillId="0" borderId="5" xfId="0" applyNumberFormat="1" applyFont="1" applyFill="1" applyBorder="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64" fontId="5" fillId="0" borderId="6" xfId="0" applyNumberFormat="1" applyFont="1" applyFill="1" applyBorder="1" applyAlignment="1">
      <alignment wrapText="1"/>
    </xf>
    <xf numFmtId="9" fontId="5" fillId="0" borderId="0" xfId="0" applyNumberFormat="1" applyFont="1" applyFill="1" applyBorder="1" applyAlignment="1">
      <alignment wrapText="1"/>
    </xf>
    <xf numFmtId="9" fontId="5" fillId="0" borderId="5" xfId="0" applyNumberFormat="1" applyFont="1" applyFill="1" applyBorder="1" applyAlignment="1">
      <alignment horizontal="center"/>
    </xf>
    <xf numFmtId="1" fontId="16" fillId="0" borderId="0" xfId="0" applyNumberFormat="1" applyFont="1" applyAlignment="1" applyProtection="1">
      <alignment horizontal="center"/>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20" fillId="0" borderId="0" xfId="0" applyFont="1" applyFill="1" applyAlignment="1">
      <alignment horizontal="right" wrapText="1"/>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45" fillId="0" borderId="0" xfId="0" applyFont="1" applyFill="1" applyBorder="1" applyProtection="1">
      <protection locked="0"/>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24"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lignment horizontal="right"/>
    </xf>
    <xf numFmtId="1" fontId="16" fillId="0" borderId="1" xfId="0" applyNumberFormat="1" applyFont="1" applyFill="1" applyBorder="1" applyAlignment="1">
      <alignment horizontal="center"/>
    </xf>
    <xf numFmtId="0" fontId="6" fillId="0" borderId="0" xfId="0" applyFont="1" applyFill="1" applyAlignment="1">
      <alignment horizontal="center" wrapText="1"/>
    </xf>
    <xf numFmtId="0" fontId="6" fillId="0" borderId="3" xfId="0" applyFont="1" applyFill="1" applyBorder="1" applyAlignment="1">
      <alignment horizontal="right"/>
    </xf>
    <xf numFmtId="0" fontId="5" fillId="0" borderId="0" xfId="0" applyFont="1" applyFill="1"/>
    <xf numFmtId="0" fontId="6" fillId="0" borderId="0" xfId="0" applyFont="1" applyFill="1" applyBorder="1" applyAlignment="1">
      <alignment wrapText="1"/>
    </xf>
    <xf numFmtId="164" fontId="6" fillId="0" borderId="0" xfId="0" applyNumberFormat="1" applyFont="1" applyFill="1"/>
    <xf numFmtId="0" fontId="12" fillId="0" borderId="0" xfId="0" applyFont="1" applyFill="1" applyBorder="1" applyAlignment="1">
      <alignment wrapText="1"/>
    </xf>
    <xf numFmtId="0" fontId="5" fillId="0" borderId="0" xfId="0" applyFont="1" applyFill="1" applyAlignment="1">
      <alignment wrapText="1"/>
    </xf>
    <xf numFmtId="0" fontId="16" fillId="0" borderId="0" xfId="0" applyFont="1" applyFill="1"/>
    <xf numFmtId="9" fontId="6" fillId="0" borderId="0" xfId="0" applyNumberFormat="1" applyFont="1" applyFill="1"/>
    <xf numFmtId="0" fontId="6" fillId="0" borderId="0" xfId="0" applyFont="1" applyFill="1" applyBorder="1" applyAlignment="1" applyProtection="1">
      <alignment horizontal="right"/>
    </xf>
    <xf numFmtId="0" fontId="6" fillId="0" borderId="0" xfId="0" applyFont="1" applyFill="1" applyBorder="1" applyAlignment="1"/>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0" fontId="16" fillId="0" borderId="0" xfId="3" applyFont="1" applyBorder="1" applyAlignment="1" applyProtection="1">
      <alignment horizontal="center" vertical="center"/>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5" fillId="0" borderId="1" xfId="0" applyNumberFormat="1" applyFont="1" applyFill="1" applyBorder="1" applyAlignment="1" applyProtection="1">
      <alignment horizontal="center" wrapText="1"/>
    </xf>
    <xf numFmtId="0" fontId="7" fillId="0" borderId="0" xfId="0" applyFont="1" applyFill="1"/>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6" fillId="0" borderId="0" xfId="0" applyFont="1" applyFill="1" applyProtection="1">
      <protection locked="0"/>
    </xf>
    <xf numFmtId="0" fontId="16" fillId="0" borderId="0" xfId="0" applyFont="1" applyFill="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16" xfId="0" applyFont="1" applyFill="1" applyBorder="1" applyProtection="1">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lignment horizontal="center" wrapText="1"/>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6" fillId="0" borderId="0" xfId="0" applyFont="1" applyFill="1" applyAlignment="1" applyProtection="1">
      <protection locked="0"/>
    </xf>
    <xf numFmtId="0" fontId="6" fillId="0" borderId="0" xfId="0" applyFont="1" applyFill="1" applyProtection="1">
      <protection locked="0"/>
    </xf>
    <xf numFmtId="0" fontId="16" fillId="0" borderId="10" xfId="3" applyFont="1" applyBorder="1" applyAlignment="1" applyProtection="1">
      <alignment horizontal="center"/>
      <protection locked="0"/>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64" fontId="6" fillId="0" borderId="10" xfId="0" applyNumberFormat="1" applyFont="1" applyFill="1" applyBorder="1" applyProtection="1"/>
    <xf numFmtId="0" fontId="6" fillId="0" borderId="20" xfId="0" applyFont="1" applyFill="1" applyBorder="1" applyAlignment="1">
      <alignment horizontal="left" vertical="center"/>
    </xf>
    <xf numFmtId="164" fontId="6" fillId="0" borderId="1" xfId="0" applyNumberFormat="1" applyFont="1" applyFill="1" applyBorder="1" applyAlignment="1" applyProtection="1">
      <protection locked="0"/>
    </xf>
    <xf numFmtId="164" fontId="6" fillId="0" borderId="4" xfId="0" applyNumberFormat="1" applyFont="1" applyFill="1" applyBorder="1" applyAlignment="1" applyProtection="1"/>
    <xf numFmtId="164" fontId="6" fillId="0" borderId="1" xfId="0" applyNumberFormat="1" applyFont="1" applyFill="1" applyBorder="1" applyAlignment="1" applyProtection="1"/>
    <xf numFmtId="164" fontId="6" fillId="0" borderId="3" xfId="0" applyNumberFormat="1" applyFont="1" applyFill="1" applyBorder="1" applyProtection="1"/>
    <xf numFmtId="164" fontId="6" fillId="0" borderId="5" xfId="0" applyNumberFormat="1" applyFont="1" applyFill="1" applyBorder="1" applyProtection="1"/>
    <xf numFmtId="172" fontId="6" fillId="0" borderId="2" xfId="0" applyNumberFormat="1" applyFont="1" applyFill="1" applyBorder="1" applyProtection="1"/>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0" fillId="0" borderId="0" xfId="3" applyFont="1" applyBorder="1" applyAlignment="1" applyProtection="1">
      <alignment horizontal="center"/>
      <protection locked="0"/>
    </xf>
    <xf numFmtId="0" fontId="0" fillId="0" borderId="0" xfId="0" applyBorder="1" applyAlignment="1"/>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6" fillId="0" borderId="13" xfId="0" applyFont="1" applyFill="1" applyBorder="1" applyAlignment="1">
      <alignment horizontal="left" wrapText="1"/>
    </xf>
    <xf numFmtId="0" fontId="0" fillId="0" borderId="0" xfId="0" applyAlignment="1">
      <alignment horizontal="left"/>
    </xf>
    <xf numFmtId="172" fontId="6" fillId="0" borderId="1" xfId="0" applyNumberFormat="1" applyFont="1" applyFill="1" applyBorder="1" applyProtection="1"/>
    <xf numFmtId="164" fontId="6" fillId="0" borderId="1" xfId="0" applyNumberFormat="1" applyFont="1" applyFill="1" applyBorder="1" applyAlignment="1"/>
    <xf numFmtId="172" fontId="6" fillId="0" borderId="1" xfId="0" applyNumberFormat="1" applyFont="1" applyFill="1" applyBorder="1" applyProtection="1">
      <protection locked="0"/>
    </xf>
    <xf numFmtId="0" fontId="7" fillId="0" borderId="0" xfId="0" applyFont="1" applyFill="1" applyBorder="1" applyAlignment="1"/>
    <xf numFmtId="1" fontId="11" fillId="0" borderId="10" xfId="3" applyNumberFormat="1" applyFont="1" applyBorder="1" applyAlignment="1" applyProtection="1">
      <alignment horizontal="center"/>
      <protection locked="0"/>
    </xf>
    <xf numFmtId="164" fontId="6" fillId="0" borderId="0" xfId="0" applyNumberFormat="1" applyFont="1" applyFill="1" applyBorder="1" applyAlignment="1"/>
    <xf numFmtId="164" fontId="6" fillId="0" borderId="0" xfId="0" applyNumberFormat="1" applyFont="1" applyFill="1" applyBorder="1" applyAlignment="1" applyProtection="1"/>
    <xf numFmtId="172" fontId="5" fillId="0" borderId="0" xfId="0" applyNumberFormat="1" applyFont="1" applyFill="1" applyBorder="1" applyAlignment="1" applyProtection="1"/>
    <xf numFmtId="164" fontId="6" fillId="0" borderId="6" xfId="0" applyNumberFormat="1" applyFont="1" applyFill="1" applyBorder="1" applyAlignment="1" applyProtection="1"/>
    <xf numFmtId="164" fontId="6" fillId="0" borderId="0" xfId="0" applyNumberFormat="1" applyFont="1" applyFill="1" applyBorder="1" applyProtection="1"/>
    <xf numFmtId="172" fontId="6" fillId="0" borderId="0" xfId="0" applyNumberFormat="1" applyFont="1" applyFill="1" applyBorder="1" applyProtection="1"/>
    <xf numFmtId="164" fontId="5" fillId="0" borderId="1" xfId="0" applyNumberFormat="1" applyFont="1" applyFill="1" applyBorder="1" applyAlignment="1" applyProtection="1"/>
    <xf numFmtId="164" fontId="5" fillId="0" borderId="1" xfId="0" applyNumberFormat="1" applyFont="1" applyFill="1" applyBorder="1" applyAlignment="1"/>
    <xf numFmtId="0" fontId="6" fillId="0" borderId="0" xfId="0" applyFont="1" applyFill="1" applyProtection="1">
      <protection locked="0"/>
    </xf>
    <xf numFmtId="0" fontId="16" fillId="0" borderId="0" xfId="3" applyFont="1" applyAlignment="1" applyProtection="1">
      <protection locked="0"/>
    </xf>
    <xf numFmtId="0" fontId="11" fillId="0" borderId="0" xfId="3" applyFont="1" applyAlignment="1" applyProtection="1">
      <protection locked="0"/>
    </xf>
    <xf numFmtId="1" fontId="16" fillId="0" borderId="0" xfId="3" applyNumberFormat="1" applyFont="1" applyBorder="1" applyAlignment="1" applyProtection="1">
      <alignment horizontal="center"/>
    </xf>
    <xf numFmtId="0" fontId="6" fillId="0" borderId="0" xfId="3" applyFont="1" applyAlignment="1" applyProtection="1">
      <protection locked="0"/>
    </xf>
    <xf numFmtId="0" fontId="2" fillId="0" borderId="0" xfId="3" applyAlignment="1" applyProtection="1">
      <protection locked="0"/>
    </xf>
    <xf numFmtId="0" fontId="2" fillId="0" borderId="0" xfId="0" applyFont="1" applyAlignment="1">
      <alignment horizontal="center"/>
    </xf>
    <xf numFmtId="0" fontId="2" fillId="0" borderId="0" xfId="0" applyFont="1" applyAlignment="1">
      <alignment horizontal="left"/>
    </xf>
    <xf numFmtId="0" fontId="19" fillId="0" borderId="13" xfId="3" applyFont="1" applyBorder="1" applyAlignment="1" applyProtection="1">
      <alignment horizontal="left"/>
      <protection locked="0"/>
    </xf>
    <xf numFmtId="1" fontId="16" fillId="0" borderId="0" xfId="3" applyNumberFormat="1" applyFont="1" applyBorder="1" applyProtection="1">
      <protection locked="0"/>
    </xf>
    <xf numFmtId="1" fontId="16" fillId="0" borderId="1" xfId="3" applyNumberFormat="1" applyFont="1" applyBorder="1" applyProtection="1"/>
    <xf numFmtId="0" fontId="16" fillId="0" borderId="0" xfId="3" applyFont="1" applyBorder="1" applyAlignment="1" applyProtection="1">
      <alignment vertical="center"/>
      <protection locked="0"/>
    </xf>
    <xf numFmtId="0" fontId="6" fillId="0" borderId="0" xfId="3" applyFont="1" applyAlignment="1" applyProtection="1">
      <alignment horizontal="center" vertical="center"/>
      <protection locked="0"/>
    </xf>
    <xf numFmtId="0" fontId="6" fillId="0" borderId="12" xfId="3" applyFont="1" applyBorder="1" applyProtection="1">
      <protection locked="0"/>
    </xf>
    <xf numFmtId="0" fontId="33" fillId="0" borderId="0" xfId="3" applyFont="1" applyBorder="1" applyProtection="1">
      <protection locked="0"/>
    </xf>
    <xf numFmtId="0" fontId="6" fillId="0" borderId="0" xfId="3" applyFont="1" applyBorder="1" applyProtection="1">
      <protection locked="0"/>
    </xf>
    <xf numFmtId="0" fontId="33" fillId="0" borderId="0" xfId="3" applyFont="1" applyProtection="1">
      <protection locked="0"/>
    </xf>
    <xf numFmtId="0" fontId="34" fillId="0" borderId="0" xfId="3" applyFont="1" applyBorder="1" applyAlignment="1" applyProtection="1">
      <protection locked="0"/>
    </xf>
    <xf numFmtId="0" fontId="6" fillId="0" borderId="0" xfId="3" applyFont="1" applyProtection="1"/>
    <xf numFmtId="0" fontId="6" fillId="0" borderId="0" xfId="3" applyFont="1" applyBorder="1" applyAlignment="1" applyProtection="1">
      <protection locked="0"/>
    </xf>
    <xf numFmtId="0" fontId="2" fillId="0" borderId="0" xfId="3" applyBorder="1" applyAlignment="1" applyProtection="1">
      <protection locked="0"/>
    </xf>
    <xf numFmtId="0" fontId="6" fillId="0" borderId="0" xfId="3" applyFont="1" applyBorder="1" applyProtection="1"/>
    <xf numFmtId="0" fontId="10" fillId="6" borderId="34" xfId="3" applyFont="1" applyFill="1" applyBorder="1" applyProtection="1">
      <protection locked="0"/>
    </xf>
    <xf numFmtId="0" fontId="10" fillId="6" borderId="35" xfId="3" applyFont="1" applyFill="1" applyBorder="1" applyProtection="1">
      <protection locked="0"/>
    </xf>
    <xf numFmtId="0" fontId="10" fillId="6" borderId="13" xfId="3" applyFont="1" applyFill="1" applyBorder="1" applyProtection="1">
      <protection locked="0"/>
    </xf>
    <xf numFmtId="0" fontId="10" fillId="6" borderId="0" xfId="3" applyFont="1" applyFill="1" applyBorder="1" applyProtection="1">
      <protection locked="0"/>
    </xf>
    <xf numFmtId="0" fontId="10" fillId="6" borderId="20" xfId="3" applyFont="1" applyFill="1" applyBorder="1" applyProtection="1">
      <protection locked="0"/>
    </xf>
    <xf numFmtId="0" fontId="6" fillId="6" borderId="13" xfId="3" applyFont="1" applyFill="1" applyBorder="1" applyProtection="1">
      <protection locked="0"/>
    </xf>
    <xf numFmtId="0" fontId="10" fillId="6" borderId="8" xfId="3" applyFont="1" applyFill="1" applyBorder="1" applyProtection="1">
      <protection locked="0"/>
    </xf>
    <xf numFmtId="0" fontId="10" fillId="6" borderId="10" xfId="3" applyFont="1" applyFill="1" applyBorder="1" applyProtection="1">
      <protection locked="0"/>
    </xf>
    <xf numFmtId="0" fontId="10" fillId="6" borderId="9" xfId="3" applyFont="1" applyFill="1" applyBorder="1" applyProtection="1">
      <protection locked="0"/>
    </xf>
    <xf numFmtId="0" fontId="16" fillId="0" borderId="0" xfId="3" applyFont="1" applyBorder="1" applyAlignment="1" applyProtection="1">
      <alignment horizontal="right" vertical="center"/>
      <protection locked="0"/>
    </xf>
    <xf numFmtId="0" fontId="45" fillId="0" borderId="0" xfId="3" applyFont="1" applyProtection="1">
      <protection locked="0"/>
    </xf>
    <xf numFmtId="0" fontId="44" fillId="6" borderId="0" xfId="3" applyFont="1" applyFill="1" applyAlignment="1" applyProtection="1">
      <alignment horizontal="center"/>
      <protection locked="0"/>
    </xf>
    <xf numFmtId="0" fontId="45" fillId="0" borderId="0" xfId="3" applyFont="1" applyFill="1" applyBorder="1" applyProtection="1">
      <protection locked="0"/>
    </xf>
    <xf numFmtId="0" fontId="16" fillId="0" borderId="0" xfId="3" applyFont="1" applyFill="1" applyProtection="1">
      <protection locked="0"/>
    </xf>
    <xf numFmtId="0" fontId="7" fillId="0" borderId="0" xfId="3" applyFont="1" applyFill="1" applyProtection="1">
      <protection locked="0"/>
    </xf>
    <xf numFmtId="0" fontId="6" fillId="0" borderId="0" xfId="3" applyFont="1" applyFill="1" applyProtection="1">
      <protection locked="0"/>
    </xf>
    <xf numFmtId="0" fontId="16" fillId="4" borderId="0" xfId="3" applyFont="1" applyFill="1" applyProtection="1">
      <protection locked="0"/>
    </xf>
    <xf numFmtId="0" fontId="7" fillId="0" borderId="10" xfId="3" applyFont="1" applyBorder="1" applyProtection="1">
      <protection locked="0"/>
    </xf>
    <xf numFmtId="0" fontId="16" fillId="6" borderId="0" xfId="3" applyFont="1" applyFill="1" applyProtection="1">
      <protection locked="0"/>
    </xf>
    <xf numFmtId="1" fontId="54" fillId="0" borderId="0" xfId="3" applyNumberFormat="1" applyFont="1" applyBorder="1" applyAlignment="1" applyProtection="1">
      <alignment horizontal="center" vertical="center"/>
    </xf>
    <xf numFmtId="0" fontId="54" fillId="0" borderId="0" xfId="3" applyNumberFormat="1" applyFont="1" applyBorder="1" applyAlignment="1" applyProtection="1">
      <alignment horizontal="center" vertical="center"/>
    </xf>
    <xf numFmtId="0" fontId="16" fillId="0" borderId="0" xfId="0" applyNumberFormat="1" applyFont="1" applyBorder="1" applyAlignment="1" applyProtection="1">
      <alignment horizontal="left"/>
    </xf>
    <xf numFmtId="0" fontId="6" fillId="0" borderId="0" xfId="3" applyNumberFormat="1" applyFont="1" applyBorder="1" applyAlignment="1" applyProtection="1">
      <alignment horizontal="left"/>
    </xf>
    <xf numFmtId="1" fontId="6" fillId="0" borderId="0" xfId="3" applyNumberFormat="1" applyFont="1" applyAlignment="1" applyProtection="1">
      <alignment horizontal="center"/>
    </xf>
    <xf numFmtId="0" fontId="6" fillId="0" borderId="10" xfId="0" applyNumberFormat="1" applyFont="1" applyFill="1" applyBorder="1" applyAlignment="1" applyProtection="1">
      <alignment horizontal="left" vertical="top"/>
      <protection locked="0"/>
    </xf>
    <xf numFmtId="0" fontId="6" fillId="0" borderId="0" xfId="0" applyFont="1" applyFill="1" applyProtection="1">
      <protection locked="0"/>
    </xf>
    <xf numFmtId="0" fontId="6" fillId="0" borderId="0" xfId="0" applyFont="1" applyFill="1" applyProtection="1">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0" fontId="44" fillId="6" borderId="0" xfId="0" applyFont="1" applyFill="1" applyAlignment="1" applyProtection="1">
      <alignment horizontal="center"/>
      <protection locked="0"/>
    </xf>
    <xf numFmtId="0" fontId="6" fillId="0" borderId="0" xfId="0" applyFont="1" applyFill="1" applyProtection="1">
      <protection locked="0"/>
    </xf>
    <xf numFmtId="0" fontId="11" fillId="0" borderId="0" xfId="3" applyFont="1" applyAlignment="1" applyProtection="1">
      <protection locked="0"/>
    </xf>
    <xf numFmtId="0" fontId="6" fillId="0" borderId="0" xfId="0" applyFont="1" applyFill="1" applyAlignment="1" applyProtection="1">
      <alignment horizontal="left"/>
      <protection locked="0"/>
    </xf>
    <xf numFmtId="0" fontId="53" fillId="6" borderId="0" xfId="0" applyFont="1" applyFill="1" applyAlignment="1" applyProtection="1">
      <alignment horizontal="center" vertical="center" wrapText="1"/>
      <protection locked="0"/>
    </xf>
    <xf numFmtId="0" fontId="55" fillId="0" borderId="0" xfId="0" applyFont="1" applyAlignment="1">
      <alignment horizontal="center" vertical="center" wrapText="1"/>
    </xf>
    <xf numFmtId="0" fontId="11" fillId="0" borderId="0" xfId="3" applyFont="1" applyAlignment="1" applyProtection="1">
      <protection locked="0"/>
    </xf>
    <xf numFmtId="0" fontId="16" fillId="0" borderId="0" xfId="0" applyNumberFormat="1" applyFont="1" applyBorder="1" applyAlignment="1" applyProtection="1">
      <alignment horizontal="left"/>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24" fillId="6" borderId="0" xfId="3" applyFont="1" applyFill="1" applyAlignment="1" applyProtection="1">
      <alignment horizontal="center" vertical="center"/>
      <protection locked="0"/>
    </xf>
    <xf numFmtId="0" fontId="0" fillId="0" borderId="0" xfId="0" applyAlignment="1">
      <alignment horizontal="center"/>
    </xf>
    <xf numFmtId="0" fontId="24" fillId="0" borderId="0" xfId="0" applyFont="1" applyAlignment="1">
      <alignment horizontal="center" vertical="center" wrapText="1"/>
    </xf>
    <xf numFmtId="0" fontId="42" fillId="6" borderId="0" xfId="3" applyFont="1" applyFill="1" applyBorder="1" applyAlignment="1" applyProtection="1">
      <alignment horizontal="left" vertical="center" wrapText="1"/>
      <protection locked="0"/>
    </xf>
    <xf numFmtId="0" fontId="24" fillId="6" borderId="0" xfId="3" applyFont="1" applyFill="1" applyAlignment="1" applyProtection="1">
      <alignment horizontal="center"/>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0" fontId="20" fillId="0" borderId="0" xfId="3" applyNumberFormat="1" applyFont="1" applyBorder="1" applyAlignment="1" applyProtection="1">
      <alignment horizontal="left"/>
    </xf>
    <xf numFmtId="0" fontId="16" fillId="0" borderId="0" xfId="3" applyFont="1" applyBorder="1" applyAlignment="1" applyProtection="1">
      <alignment horizontal="left" vertical="center"/>
      <protection locked="0"/>
    </xf>
    <xf numFmtId="0" fontId="7" fillId="0" borderId="0" xfId="3" applyFont="1" applyBorder="1" applyAlignment="1" applyProtection="1">
      <alignment horizontal="center" wrapText="1"/>
      <protection locked="0"/>
    </xf>
    <xf numFmtId="0" fontId="42" fillId="0" borderId="0" xfId="3" applyFont="1" applyBorder="1" applyAlignment="1" applyProtection="1">
      <alignment vertical="center" wrapText="1"/>
      <protection locked="0"/>
    </xf>
    <xf numFmtId="0" fontId="16" fillId="0" borderId="0" xfId="3" applyFont="1" applyBorder="1" applyAlignment="1" applyProtection="1">
      <alignment vertical="center" wrapText="1"/>
      <protection locked="0"/>
    </xf>
    <xf numFmtId="167" fontId="6" fillId="0"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Alignment="1" applyProtection="1">
      <protection locked="0"/>
    </xf>
    <xf numFmtId="0" fontId="5" fillId="0" borderId="0" xfId="0" applyFont="1" applyFill="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 xfId="0" applyNumberFormat="1" applyFont="1" applyFill="1" applyBorder="1" applyAlignment="1" applyProtection="1">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6" borderId="0" xfId="0" applyFont="1" applyFill="1" applyBorder="1" applyAlignment="1" applyProtection="1">
      <alignment horizontal="left" vertical="top" wrapText="1"/>
      <protection locked="0"/>
    </xf>
    <xf numFmtId="0" fontId="0" fillId="6" borderId="0" xfId="0" applyFill="1"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6" fillId="0" borderId="0" xfId="0" applyFont="1" applyFill="1" applyBorder="1" applyAlignment="1" applyProtection="1">
      <alignment horizontal="center" wrapText="1"/>
      <protection locked="0"/>
    </xf>
    <xf numFmtId="0" fontId="0" fillId="0" borderId="0" xfId="0" applyAlignment="1">
      <alignment horizontal="center" wrapText="1"/>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16" fillId="0" borderId="0" xfId="3" applyFont="1" applyAlignment="1"/>
    <xf numFmtId="1" fontId="16" fillId="0" borderId="15" xfId="3" applyNumberFormat="1" applyFont="1" applyBorder="1" applyAlignment="1">
      <alignment horizontal="center"/>
    </xf>
    <xf numFmtId="1" fontId="16" fillId="0" borderId="16" xfId="3" applyNumberFormat="1" applyFont="1" applyBorder="1" applyAlignment="1">
      <alignment horizontal="center"/>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0" fontId="30" fillId="0" borderId="0" xfId="3" applyFont="1" applyAlignment="1">
      <alignment wrapText="1"/>
    </xf>
    <xf numFmtId="0" fontId="2" fillId="0" borderId="0" xfId="3" applyAlignment="1">
      <alignment wrapText="1"/>
    </xf>
    <xf numFmtId="1" fontId="16" fillId="0" borderId="4" xfId="3" applyNumberFormat="1" applyFont="1" applyBorder="1" applyAlignment="1">
      <alignment horizontal="center"/>
    </xf>
    <xf numFmtId="0" fontId="16" fillId="0" borderId="0" xfId="3" applyFont="1" applyAlignment="1">
      <alignment horizontal="right"/>
    </xf>
    <xf numFmtId="0" fontId="16" fillId="0" borderId="1" xfId="3" applyFont="1" applyBorder="1" applyAlignment="1">
      <alignment wrapText="1"/>
    </xf>
    <xf numFmtId="169" fontId="16" fillId="0" borderId="1" xfId="4" applyNumberFormat="1" applyFont="1" applyBorder="1" applyAlignment="1" applyProtection="1">
      <alignment horizontal="center"/>
      <protection locked="0"/>
    </xf>
    <xf numFmtId="0" fontId="30" fillId="0" borderId="0" xfId="3" applyFont="1" applyAlignment="1"/>
    <xf numFmtId="0" fontId="2" fillId="0" borderId="0" xfId="3" applyAlignment="1"/>
    <xf numFmtId="0" fontId="16" fillId="0" borderId="1" xfId="3" applyFont="1" applyBorder="1" applyAlignment="1"/>
    <xf numFmtId="164" fontId="16" fillId="0" borderId="1" xfId="3" applyNumberFormat="1" applyFont="1" applyBorder="1" applyAlignment="1" applyProtection="1">
      <alignment horizontal="center"/>
      <protection locked="0"/>
    </xf>
    <xf numFmtId="0" fontId="11" fillId="0" borderId="17" xfId="3" applyFont="1" applyBorder="1" applyAlignment="1">
      <alignment horizontal="center" vertical="center" wrapText="1"/>
    </xf>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1" fontId="35" fillId="0" borderId="4" xfId="3" applyNumberFormat="1" applyFont="1" applyBorder="1" applyAlignment="1" applyProtection="1">
      <alignment horizontal="center"/>
    </xf>
    <xf numFmtId="165" fontId="16" fillId="0" borderId="1" xfId="3" applyNumberFormat="1" applyFont="1" applyBorder="1" applyAlignment="1" applyProtection="1">
      <alignment horizontal="center"/>
      <protection locked="0"/>
    </xf>
    <xf numFmtId="0" fontId="11" fillId="0" borderId="17" xfId="3" applyFont="1" applyBorder="1" applyAlignment="1">
      <alignment horizontal="center"/>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35" fillId="0" borderId="6" xfId="3" applyNumberFormat="1" applyFont="1" applyBorder="1" applyAlignment="1"/>
    <xf numFmtId="0" fontId="6" fillId="0" borderId="1" xfId="3" applyFont="1" applyBorder="1" applyAlignment="1"/>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applyProtection="1">
      <protection locked="0"/>
    </xf>
    <xf numFmtId="0" fontId="37" fillId="4" borderId="0" xfId="3" applyFont="1" applyFill="1" applyAlignment="1">
      <alignment horizontal="center"/>
    </xf>
    <xf numFmtId="165" fontId="37" fillId="4" borderId="0" xfId="3" applyNumberFormat="1" applyFont="1" applyFill="1" applyAlignment="1" applyProtection="1">
      <alignment horizontal="center"/>
    </xf>
    <xf numFmtId="0" fontId="19" fillId="6" borderId="15" xfId="3" applyFont="1" applyFill="1" applyBorder="1" applyAlignment="1" applyProtection="1">
      <alignment horizontal="left" vertical="top" wrapText="1"/>
      <protection locked="0"/>
    </xf>
    <xf numFmtId="0" fontId="19" fillId="0" borderId="4" xfId="3" applyFont="1" applyBorder="1" applyAlignment="1" applyProtection="1">
      <alignment horizontal="left" vertical="top" wrapText="1"/>
      <protection locked="0"/>
    </xf>
    <xf numFmtId="0" fontId="19" fillId="0" borderId="16" xfId="3" applyFont="1" applyBorder="1" applyAlignment="1" applyProtection="1">
      <alignment horizontal="left" vertical="top" wrapText="1"/>
      <protection locked="0"/>
    </xf>
    <xf numFmtId="0" fontId="6" fillId="0" borderId="10" xfId="3" applyFont="1" applyBorder="1" applyAlignment="1" applyProtection="1">
      <alignment horizontal="left"/>
      <protection locked="0"/>
    </xf>
    <xf numFmtId="0" fontId="2" fillId="0" borderId="10" xfId="3" applyBorder="1" applyAlignment="1" applyProtection="1">
      <alignment horizontal="left"/>
      <protection locked="0"/>
    </xf>
    <xf numFmtId="164" fontId="6" fillId="0" borderId="10" xfId="3" applyNumberFormat="1" applyFont="1" applyBorder="1" applyAlignment="1" applyProtection="1">
      <alignment horizontal="left"/>
      <protection locked="0"/>
    </xf>
    <xf numFmtId="164" fontId="2" fillId="0" borderId="10" xfId="3" applyNumberFormat="1" applyBorder="1" applyAlignment="1" applyProtection="1">
      <alignment horizontal="left"/>
      <protection locked="0"/>
    </xf>
    <xf numFmtId="0" fontId="6" fillId="0" borderId="0" xfId="3" applyFont="1" applyAlignment="1" applyProtection="1">
      <protection locked="0"/>
    </xf>
    <xf numFmtId="0" fontId="5" fillId="6" borderId="33" xfId="3" applyFont="1" applyFill="1" applyBorder="1" applyAlignment="1" applyProtection="1">
      <protection locked="0"/>
    </xf>
    <xf numFmtId="0" fontId="5" fillId="6" borderId="34" xfId="3" applyFont="1" applyFill="1" applyBorder="1" applyAlignment="1" applyProtection="1">
      <protection locked="0"/>
    </xf>
    <xf numFmtId="0" fontId="6" fillId="6" borderId="13" xfId="3" applyFont="1" applyFill="1" applyBorder="1" applyAlignment="1" applyProtection="1">
      <alignment vertical="top" wrapText="1"/>
      <protection locked="0"/>
    </xf>
    <xf numFmtId="0" fontId="6" fillId="6" borderId="0" xfId="3" applyFont="1" applyFill="1" applyBorder="1" applyAlignment="1" applyProtection="1">
      <alignment vertical="top" wrapText="1"/>
      <protection locked="0"/>
    </xf>
    <xf numFmtId="0" fontId="6" fillId="6" borderId="20" xfId="3" applyFont="1" applyFill="1" applyBorder="1" applyAlignment="1" applyProtection="1">
      <alignment vertical="top" wrapText="1"/>
      <protection locked="0"/>
    </xf>
    <xf numFmtId="0" fontId="5" fillId="0" borderId="0" xfId="3" applyFont="1" applyBorder="1" applyAlignment="1" applyProtection="1">
      <protection locked="0"/>
    </xf>
    <xf numFmtId="0" fontId="5" fillId="0" borderId="0" xfId="3" applyFont="1" applyAlignment="1" applyProtection="1">
      <protection locked="0"/>
    </xf>
    <xf numFmtId="0" fontId="6" fillId="0" borderId="0" xfId="3" applyFont="1" applyAlignment="1" applyProtection="1">
      <alignment wrapText="1"/>
      <protection locked="0"/>
    </xf>
    <xf numFmtId="0" fontId="23" fillId="0" borderId="0" xfId="3" applyFont="1" applyBorder="1" applyAlignment="1" applyProtection="1">
      <alignment horizontal="left" vertical="center"/>
      <protection locked="0"/>
    </xf>
    <xf numFmtId="0" fontId="6" fillId="6" borderId="12" xfId="3" applyFont="1" applyFill="1" applyBorder="1" applyAlignment="1" applyProtection="1">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6" fillId="0" borderId="6" xfId="3" applyFont="1" applyBorder="1" applyAlignment="1" applyProtection="1">
      <protection locked="0"/>
    </xf>
    <xf numFmtId="0" fontId="6" fillId="0" borderId="0" xfId="3" applyFont="1" applyBorder="1" applyAlignment="1" applyProtection="1">
      <protection locked="0"/>
    </xf>
    <xf numFmtId="0" fontId="23" fillId="0" borderId="0" xfId="3" applyFont="1" applyAlignment="1" applyProtection="1">
      <alignment horizontal="left" vertical="center"/>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16" fillId="0" borderId="0" xfId="3" applyFont="1" applyFill="1" applyAlignment="1" applyProtection="1">
      <protection locked="0"/>
    </xf>
    <xf numFmtId="0" fontId="16" fillId="0" borderId="0" xfId="3" applyFont="1" applyAlignment="1" applyProtection="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0" fontId="16" fillId="0" borderId="0" xfId="3" applyFont="1" applyAlignment="1" applyProtection="1">
      <alignment wrapText="1"/>
      <protection locked="0"/>
    </xf>
    <xf numFmtId="0" fontId="43" fillId="0" borderId="0" xfId="3" applyFont="1" applyAlignment="1" applyProtection="1">
      <alignment wrapText="1"/>
      <protection locked="0"/>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164" fontId="6" fillId="0" borderId="15" xfId="0" applyNumberFormat="1" applyFont="1" applyBorder="1" applyAlignment="1" applyProtection="1">
      <alignment horizontal="center"/>
      <protection locked="0"/>
    </xf>
    <xf numFmtId="164" fontId="6" fillId="0" borderId="16"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6" fillId="6" borderId="29" xfId="0" applyNumberFormat="1" applyFont="1" applyFill="1" applyBorder="1" applyAlignment="1" applyProtection="1">
      <alignment horizontal="center"/>
      <protection locked="0"/>
    </xf>
    <xf numFmtId="164" fontId="6" fillId="6" borderId="31" xfId="0" applyNumberFormat="1" applyFont="1" applyFill="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164" fontId="6" fillId="0" borderId="36" xfId="0" applyNumberFormat="1" applyFont="1" applyBorder="1" applyAlignment="1" applyProtection="1">
      <alignment horizontal="center"/>
      <protection locked="0"/>
    </xf>
    <xf numFmtId="164"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0" fontId="0" fillId="0" borderId="4" xfId="0" applyBorder="1" applyAlignment="1"/>
    <xf numFmtId="0" fontId="0" fillId="0" borderId="16" xfId="0" applyBorder="1" applyAlignment="1"/>
    <xf numFmtId="164"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27" fillId="2" borderId="6" xfId="0" applyFont="1" applyFill="1" applyBorder="1" applyAlignment="1">
      <alignment horizontal="center"/>
    </xf>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164" fontId="6" fillId="0" borderId="37" xfId="0" applyNumberFormat="1" applyFont="1" applyBorder="1" applyAlignment="1" applyProtection="1">
      <alignment horizontal="center"/>
      <protection locked="0"/>
    </xf>
    <xf numFmtId="0" fontId="20" fillId="0" borderId="1"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16" fillId="0" borderId="0" xfId="0" applyFont="1" applyFill="1" applyBorder="1" applyAlignment="1">
      <alignment horizontal="left" vertical="center" wrapText="1"/>
    </xf>
    <xf numFmtId="0" fontId="16" fillId="0" borderId="0" xfId="3" applyFont="1" applyFill="1" applyBorder="1" applyAlignment="1">
      <alignment horizontal="left" vertical="center" wrapText="1"/>
    </xf>
    <xf numFmtId="0" fontId="20" fillId="0" borderId="1" xfId="0" applyNumberFormat="1" applyFont="1" applyFill="1" applyBorder="1" applyAlignment="1" applyProtection="1">
      <alignment horizontal="left"/>
      <protection locked="0"/>
    </xf>
    <xf numFmtId="0" fontId="6" fillId="0" borderId="1" xfId="0" applyNumberFormat="1" applyFont="1" applyFill="1" applyBorder="1" applyAlignment="1" applyProtection="1">
      <alignment horizontal="left"/>
      <protection locked="0"/>
    </xf>
    <xf numFmtId="0" fontId="6" fillId="0" borderId="0" xfId="0" applyFont="1" applyFill="1" applyAlignment="1">
      <alignment horizontal="left" vertical="center"/>
    </xf>
    <xf numFmtId="0" fontId="6" fillId="0" borderId="20" xfId="0" applyFont="1" applyFill="1" applyBorder="1" applyAlignment="1">
      <alignment horizontal="left" vertical="center"/>
    </xf>
    <xf numFmtId="0" fontId="5" fillId="0" borderId="0" xfId="0" applyFont="1" applyFill="1" applyBorder="1" applyAlignment="1">
      <alignment horizontal="center"/>
    </xf>
    <xf numFmtId="0" fontId="3" fillId="0" borderId="0" xfId="0" applyFont="1" applyAlignment="1">
      <alignment horizontal="center"/>
    </xf>
    <xf numFmtId="0" fontId="5" fillId="0" borderId="0" xfId="0" applyFont="1" applyFill="1" applyBorder="1" applyAlignment="1"/>
    <xf numFmtId="0" fontId="3" fillId="0" borderId="0" xfId="0" applyFont="1" applyAlignment="1"/>
    <xf numFmtId="164" fontId="5" fillId="0" borderId="0" xfId="0" applyNumberFormat="1" applyFont="1" applyFill="1" applyBorder="1" applyAlignment="1" applyProtection="1">
      <alignment horizontal="right"/>
    </xf>
    <xf numFmtId="0" fontId="0" fillId="0" borderId="0" xfId="0" applyAlignment="1"/>
    <xf numFmtId="0" fontId="7" fillId="0" borderId="0" xfId="0" applyFont="1" applyFill="1" applyAlignment="1">
      <alignment horizontal="left"/>
    </xf>
    <xf numFmtId="0" fontId="19" fillId="0" borderId="11"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21" xfId="0" applyFont="1" applyFill="1" applyBorder="1" applyAlignment="1" applyProtection="1">
      <alignment horizontal="left" vertical="top" wrapText="1"/>
      <protection locked="0"/>
    </xf>
    <xf numFmtId="0" fontId="19" fillId="0" borderId="13"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20"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protection locked="0"/>
    </xf>
    <xf numFmtId="0" fontId="7" fillId="0" borderId="0" xfId="0" applyFont="1" applyFill="1" applyAlignment="1">
      <alignment horizontal="left" vertical="center" wrapText="1"/>
    </xf>
    <xf numFmtId="1" fontId="16" fillId="0" borderId="1" xfId="0" applyNumberFormat="1" applyFont="1" applyFill="1" applyBorder="1" applyAlignment="1">
      <alignment horizontal="center"/>
    </xf>
    <xf numFmtId="0" fontId="36" fillId="0" borderId="0" xfId="0" applyFont="1" applyFill="1" applyAlignment="1" applyProtection="1">
      <alignment horizontal="left" wrapText="1"/>
      <protection hidden="1"/>
    </xf>
    <xf numFmtId="0" fontId="5" fillId="0" borderId="0" xfId="0" applyFont="1" applyFill="1" applyAlignment="1" applyProtection="1">
      <alignment horizontal="left" wrapText="1"/>
      <protection hidden="1"/>
    </xf>
    <xf numFmtId="0" fontId="36" fillId="0" borderId="0" xfId="0" applyFont="1" applyFill="1" applyBorder="1" applyAlignment="1">
      <alignment horizontal="left" wrapText="1"/>
    </xf>
    <xf numFmtId="0" fontId="6" fillId="0" borderId="0" xfId="0" applyFont="1" applyFill="1" applyAlignment="1">
      <alignment wrapText="1"/>
    </xf>
    <xf numFmtId="0" fontId="6" fillId="0" borderId="0" xfId="0" applyFont="1" applyFill="1" applyAlignment="1">
      <alignment horizontal="right"/>
    </xf>
    <xf numFmtId="0" fontId="6" fillId="0" borderId="0" xfId="0" applyFont="1" applyFill="1" applyAlignment="1">
      <alignment horizontal="left" wrapText="1"/>
    </xf>
    <xf numFmtId="0" fontId="6" fillId="0" borderId="0" xfId="0" applyFont="1" applyFill="1" applyAlignment="1">
      <alignment horizontal="right" wrapText="1"/>
    </xf>
    <xf numFmtId="0" fontId="6" fillId="0" borderId="20" xfId="0" applyFont="1" applyFill="1" applyBorder="1" applyAlignment="1">
      <alignment horizontal="right" wrapText="1"/>
    </xf>
    <xf numFmtId="0" fontId="36" fillId="0" borderId="0" xfId="0" applyNumberFormat="1" applyFont="1" applyFill="1" applyAlignment="1" applyProtection="1">
      <alignment horizontal="left" wrapText="1"/>
      <protection hidden="1"/>
    </xf>
    <xf numFmtId="0" fontId="5" fillId="0" borderId="0" xfId="0" applyNumberFormat="1" applyFont="1" applyFill="1" applyAlignment="1" applyProtection="1">
      <alignment horizontal="left" wrapText="1"/>
      <protection hidden="1"/>
    </xf>
    <xf numFmtId="0" fontId="50" fillId="0" borderId="0" xfId="0" applyFont="1" applyFill="1" applyAlignment="1">
      <alignment horizontal="center" wrapText="1"/>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0" fontId="11" fillId="0" borderId="0" xfId="3" applyFont="1" applyAlignment="1" applyProtection="1">
      <protection locked="0"/>
    </xf>
    <xf numFmtId="0" fontId="16" fillId="0" borderId="10" xfId="3" applyFont="1" applyBorder="1" applyAlignment="1" applyProtection="1">
      <alignment horizontal="left"/>
      <protection locked="0"/>
    </xf>
    <xf numFmtId="0" fontId="16" fillId="0" borderId="4" xfId="3" applyFont="1" applyBorder="1" applyAlignment="1" applyProtection="1">
      <alignment horizontal="left"/>
      <protection locked="0"/>
    </xf>
    <xf numFmtId="0" fontId="2" fillId="0" borderId="4" xfId="3" applyBorder="1" applyAlignment="1" applyProtection="1">
      <alignment horizontal="left"/>
      <protection locked="0"/>
    </xf>
    <xf numFmtId="0" fontId="11" fillId="0" borderId="0" xfId="3" applyFont="1" applyFill="1" applyAlignment="1" applyProtection="1">
      <alignment wrapText="1"/>
      <protection locked="0"/>
    </xf>
    <xf numFmtId="0" fontId="11" fillId="0" borderId="0" xfId="3" applyFont="1" applyFill="1" applyBorder="1" applyAlignment="1" applyProtection="1"/>
    <xf numFmtId="0" fontId="16" fillId="0" borderId="0" xfId="3" applyFont="1" applyBorder="1" applyAlignment="1" applyProtection="1">
      <alignment horizontal="center"/>
    </xf>
    <xf numFmtId="14" fontId="11" fillId="0" borderId="10" xfId="3" applyNumberFormat="1" applyFont="1" applyBorder="1" applyAlignment="1" applyProtection="1">
      <alignment horizontal="left"/>
      <protection locked="0"/>
    </xf>
    <xf numFmtId="0" fontId="2" fillId="0" borderId="0" xfId="3" applyAlignment="1" applyProtection="1">
      <protection locked="0"/>
    </xf>
    <xf numFmtId="0" fontId="27" fillId="2" borderId="0" xfId="3" applyFont="1" applyFill="1" applyAlignment="1" applyProtection="1">
      <protection locked="0"/>
    </xf>
    <xf numFmtId="0" fontId="32" fillId="2" borderId="0" xfId="3" applyFont="1" applyFill="1" applyAlignment="1" applyProtection="1">
      <protection locked="0"/>
    </xf>
    <xf numFmtId="164" fontId="11" fillId="0" borderId="10" xfId="3" applyNumberFormat="1" applyFont="1" applyBorder="1" applyAlignment="1" applyProtection="1">
      <alignment horizontal="left"/>
      <protection locked="0"/>
    </xf>
    <xf numFmtId="0" fontId="11" fillId="0" borderId="0" xfId="3" applyFont="1" applyAlignment="1" applyProtection="1">
      <alignment wrapText="1"/>
      <protection locked="0"/>
    </xf>
    <xf numFmtId="0" fontId="11" fillId="0" borderId="6" xfId="3" applyFont="1" applyBorder="1" applyAlignment="1" applyProtection="1"/>
    <xf numFmtId="0" fontId="2" fillId="0" borderId="6" xfId="3" applyBorder="1" applyAlignment="1"/>
    <xf numFmtId="1" fontId="16" fillId="0" borderId="0" xfId="3" applyNumberFormat="1" applyFont="1" applyBorder="1" applyAlignment="1" applyProtection="1">
      <alignment horizontal="center"/>
    </xf>
    <xf numFmtId="0" fontId="2" fillId="0" borderId="4" xfId="3" applyNumberFormat="1" applyBorder="1" applyAlignment="1">
      <alignment horizontal="left"/>
    </xf>
    <xf numFmtId="0" fontId="16" fillId="0" borderId="4" xfId="3" applyFont="1" applyBorder="1" applyAlignment="1" applyProtection="1">
      <alignment horizontal="left"/>
    </xf>
    <xf numFmtId="0" fontId="11" fillId="0" borderId="0" xfId="3" applyFont="1" applyBorder="1" applyAlignment="1" applyProtection="1"/>
    <xf numFmtId="168" fontId="16" fillId="0" borderId="4" xfId="3" applyNumberFormat="1" applyFont="1" applyBorder="1" applyAlignment="1" applyProtection="1">
      <alignment horizontal="left"/>
    </xf>
    <xf numFmtId="0" fontId="19" fillId="0" borderId="0" xfId="3" applyFont="1" applyAlignment="1" applyProtection="1">
      <protection locked="0"/>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wrapText="1"/>
      <protection locked="0"/>
    </xf>
    <xf numFmtId="0" fontId="18" fillId="0" borderId="0" xfId="0" applyFont="1" applyFill="1" applyAlignment="1" applyProtection="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cellXfs>
  <cellStyles count="7">
    <cellStyle name="Comma" xfId="5" builtinId="3"/>
    <cellStyle name="Currency" xfId="2" builtinId="4"/>
    <cellStyle name="Currency 2" xfId="4" xr:uid="{00000000-0005-0000-0000-000002000000}"/>
    <cellStyle name="Hyperlink" xfId="1" builtinId="8"/>
    <cellStyle name="Normal" xfId="0" builtinId="0"/>
    <cellStyle name="Normal 2" xfId="3" xr:uid="{00000000-0005-0000-0000-000005000000}"/>
    <cellStyle name="Percent" xfId="6" builtinId="5"/>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Style="combo" dx="16" fmlaRange="$A$76:$A$77" noThreeD="1" sel="0" val="0"/>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3</xdr:row>
      <xdr:rowOff>28575</xdr:rowOff>
    </xdr:from>
    <xdr:to>
      <xdr:col>10</xdr:col>
      <xdr:colOff>609601</xdr:colOff>
      <xdr:row>4</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before submission to CSB. </a:t>
          </a:r>
          <a:endParaRPr lang="en-US" sz="1050"/>
        </a:p>
      </xdr:txBody>
    </xdr:sp>
    <xdr:clientData/>
  </xdr:twoCellAnchor>
  <xdr:twoCellAnchor>
    <xdr:from>
      <xdr:col>0</xdr:col>
      <xdr:colOff>0</xdr:colOff>
      <xdr:row>38</xdr:row>
      <xdr:rowOff>47626</xdr:rowOff>
    </xdr:from>
    <xdr:to>
      <xdr:col>10</xdr:col>
      <xdr:colOff>485775</xdr:colOff>
      <xdr:row>41</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11</xdr:col>
      <xdr:colOff>0</xdr:colOff>
      <xdr:row>36</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8420100"/>
          <a:ext cx="650557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8101" y="1057275"/>
          <a:ext cx="64579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a:t>
          </a:r>
          <a:r>
            <a:rPr lang="en-US" sz="1100" baseline="0">
              <a:solidFill>
                <a:schemeClr val="dk1"/>
              </a:solidFill>
              <a:effectLst/>
              <a:latin typeface="+mn-lt"/>
              <a:ea typeface="+mn-ea"/>
              <a:cs typeface="+mn-cs"/>
            </a:rPr>
            <a:t> before subission to CSB.</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a:extLst>
            <a:ext uri="{FF2B5EF4-FFF2-40B4-BE49-F238E27FC236}">
              <a16:creationId xmlns:a16="http://schemas.microsoft.com/office/drawing/2014/main" id="{00000000-0008-0000-0200-000002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a:extLst>
            <a:ext uri="{FF2B5EF4-FFF2-40B4-BE49-F238E27FC236}">
              <a16:creationId xmlns:a16="http://schemas.microsoft.com/office/drawing/2014/main" id="{00000000-0008-0000-0200-000003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a:extLst>
            <a:ext uri="{FF2B5EF4-FFF2-40B4-BE49-F238E27FC236}">
              <a16:creationId xmlns:a16="http://schemas.microsoft.com/office/drawing/2014/main" id="{00000000-0008-0000-0200-000004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a:extLst>
            <a:ext uri="{FF2B5EF4-FFF2-40B4-BE49-F238E27FC236}">
              <a16:creationId xmlns:a16="http://schemas.microsoft.com/office/drawing/2014/main" id="{00000000-0008-0000-0200-000005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a:extLst>
            <a:ext uri="{FF2B5EF4-FFF2-40B4-BE49-F238E27FC236}">
              <a16:creationId xmlns:a16="http://schemas.microsoft.com/office/drawing/2014/main" id="{00000000-0008-0000-0200-000006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a:extLst>
            <a:ext uri="{FF2B5EF4-FFF2-40B4-BE49-F238E27FC236}">
              <a16:creationId xmlns:a16="http://schemas.microsoft.com/office/drawing/2014/main" id="{00000000-0008-0000-0200-000007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11</xdr:row>
          <xdr:rowOff>0</xdr:rowOff>
        </xdr:from>
        <xdr:to>
          <xdr:col>0</xdr:col>
          <xdr:colOff>1457325</xdr:colOff>
          <xdr:row>12</xdr:row>
          <xdr:rowOff>57150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57150</xdr:rowOff>
        </xdr:from>
        <xdr:to>
          <xdr:col>0</xdr:col>
          <xdr:colOff>1057275</xdr:colOff>
          <xdr:row>13</xdr:row>
          <xdr:rowOff>142875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27</xdr:row>
          <xdr:rowOff>57150</xdr:rowOff>
        </xdr:from>
        <xdr:to>
          <xdr:col>0</xdr:col>
          <xdr:colOff>1066800</xdr:colOff>
          <xdr:row>29</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29</xdr:row>
          <xdr:rowOff>19050</xdr:rowOff>
        </xdr:from>
        <xdr:to>
          <xdr:col>0</xdr:col>
          <xdr:colOff>1066800</xdr:colOff>
          <xdr:row>30</xdr:row>
          <xdr:rowOff>123825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30</xdr:row>
          <xdr:rowOff>123825</xdr:rowOff>
        </xdr:from>
        <xdr:to>
          <xdr:col>0</xdr:col>
          <xdr:colOff>1066800</xdr:colOff>
          <xdr:row>32</xdr:row>
          <xdr:rowOff>114300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51</xdr:row>
          <xdr:rowOff>57150</xdr:rowOff>
        </xdr:from>
        <xdr:to>
          <xdr:col>1</xdr:col>
          <xdr:colOff>609600</xdr:colOff>
          <xdr:row>52</xdr:row>
          <xdr:rowOff>161925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49</xdr:row>
          <xdr:rowOff>47625</xdr:rowOff>
        </xdr:from>
        <xdr:to>
          <xdr:col>5</xdr:col>
          <xdr:colOff>495300</xdr:colOff>
          <xdr:row>51</xdr:row>
          <xdr:rowOff>47625</xdr:rowOff>
        </xdr:to>
        <xdr:sp macro="" textlink="">
          <xdr:nvSpPr>
            <xdr:cNvPr id="15681" name="Check Box 1345" hidden="1">
              <a:extLst>
                <a:ext uri="{63B3BB69-23CF-44E3-9099-C40C66FF867C}">
                  <a14:compatExt spid="_x0000_s15681"/>
                </a:ext>
                <a:ext uri="{FF2B5EF4-FFF2-40B4-BE49-F238E27FC236}">
                  <a16:creationId xmlns:a16="http://schemas.microsoft.com/office/drawing/2014/main" id="{00000000-0008-0000-0200-00004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49</xdr:row>
          <xdr:rowOff>76200</xdr:rowOff>
        </xdr:from>
        <xdr:to>
          <xdr:col>6</xdr:col>
          <xdr:colOff>323850</xdr:colOff>
          <xdr:row>51</xdr:row>
          <xdr:rowOff>0</xdr:rowOff>
        </xdr:to>
        <xdr:sp macro="" textlink="">
          <xdr:nvSpPr>
            <xdr:cNvPr id="15682" name="Check Box 1346" hidden="1">
              <a:extLst>
                <a:ext uri="{63B3BB69-23CF-44E3-9099-C40C66FF867C}">
                  <a14:compatExt spid="_x0000_s15682"/>
                </a:ext>
                <a:ext uri="{FF2B5EF4-FFF2-40B4-BE49-F238E27FC236}">
                  <a16:creationId xmlns:a16="http://schemas.microsoft.com/office/drawing/2014/main" id="{00000000-0008-0000-0200-00004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51</xdr:row>
          <xdr:rowOff>47625</xdr:rowOff>
        </xdr:from>
        <xdr:to>
          <xdr:col>3</xdr:col>
          <xdr:colOff>85725</xdr:colOff>
          <xdr:row>52</xdr:row>
          <xdr:rowOff>171450</xdr:rowOff>
        </xdr:to>
        <xdr:sp macro="" textlink="">
          <xdr:nvSpPr>
            <xdr:cNvPr id="15685" name="Check Box 1349" hidden="1">
              <a:extLst>
                <a:ext uri="{63B3BB69-23CF-44E3-9099-C40C66FF867C}">
                  <a14:compatExt spid="_x0000_s15685"/>
                </a:ext>
                <a:ext uri="{FF2B5EF4-FFF2-40B4-BE49-F238E27FC236}">
                  <a16:creationId xmlns:a16="http://schemas.microsoft.com/office/drawing/2014/main" id="{00000000-0008-0000-0200-00004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LOG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16</xdr:row>
          <xdr:rowOff>0</xdr:rowOff>
        </xdr:from>
        <xdr:to>
          <xdr:col>2</xdr:col>
          <xdr:colOff>209550</xdr:colOff>
          <xdr:row>17</xdr:row>
          <xdr:rowOff>19050</xdr:rowOff>
        </xdr:to>
        <xdr:sp macro="" textlink="">
          <xdr:nvSpPr>
            <xdr:cNvPr id="15688" name="Check Box 1352" hidden="1">
              <a:extLst>
                <a:ext uri="{63B3BB69-23CF-44E3-9099-C40C66FF867C}">
                  <a14:compatExt spid="_x0000_s15688"/>
                </a:ext>
                <a:ext uri="{FF2B5EF4-FFF2-40B4-BE49-F238E27FC236}">
                  <a16:creationId xmlns:a16="http://schemas.microsoft.com/office/drawing/2014/main" id="{00000000-0008-0000-0200-00004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xdr:row>
          <xdr:rowOff>28575</xdr:rowOff>
        </xdr:from>
        <xdr:to>
          <xdr:col>4</xdr:col>
          <xdr:colOff>438150</xdr:colOff>
          <xdr:row>3</xdr:row>
          <xdr:rowOff>28575</xdr:rowOff>
        </xdr:to>
        <xdr:sp macro="" textlink="">
          <xdr:nvSpPr>
            <xdr:cNvPr id="15689" name="Drop Down 1353" hidden="1">
              <a:extLst>
                <a:ext uri="{63B3BB69-23CF-44E3-9099-C40C66FF867C}">
                  <a14:compatExt spid="_x0000_s15689"/>
                </a:ext>
                <a:ext uri="{FF2B5EF4-FFF2-40B4-BE49-F238E27FC236}">
                  <a16:creationId xmlns:a16="http://schemas.microsoft.com/office/drawing/2014/main" id="{00000000-0008-0000-0200-0000493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a:extLst>
            <a:ext uri="{FF2B5EF4-FFF2-40B4-BE49-F238E27FC236}">
              <a16:creationId xmlns:a16="http://schemas.microsoft.com/office/drawing/2014/main" id="{00000000-0008-0000-0400-000002000000}"/>
            </a:ext>
          </a:extLst>
        </xdr:cNvPr>
        <xdr:cNvSpPr/>
      </xdr:nvSpPr>
      <xdr:spPr>
        <a:xfrm>
          <a:off x="6010275" y="914400"/>
          <a:ext cx="4895851" cy="1343025"/>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247650</xdr:colOff>
      <xdr:row>6</xdr:row>
      <xdr:rowOff>76200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0" y="942975"/>
          <a:ext cx="702945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latin typeface="HelveticaNeueLT Pro 45 Lt" pitchFamily="34" charset="0"/>
            </a:rPr>
            <a:t>This form</a:t>
          </a:r>
          <a:r>
            <a:rPr lang="en-US" sz="1100" baseline="0">
              <a:latin typeface="HelveticaNeueLT Pro 45 Lt" pitchFamily="34" charset="0"/>
            </a:rPr>
            <a:t> </a:t>
          </a:r>
          <a:r>
            <a:rPr lang="en-US" sz="1100">
              <a:latin typeface="HelveticaNeueLT Pro 45 Lt" pitchFamily="34" charset="0"/>
            </a:rPr>
            <a:t>is to certify the income received by the above named individual for purposes of</a:t>
          </a:r>
          <a:r>
            <a:rPr lang="en-US" sz="1100" baseline="0">
              <a:latin typeface="HelveticaNeueLT Pro 45 Lt" pitchFamily="34" charset="0"/>
            </a:rPr>
            <a:t> receiving financial assistance via the  </a:t>
          </a:r>
          <a:r>
            <a:rPr lang="en-US" sz="1100">
              <a:latin typeface="HelveticaNeueLT Pro 45 Lt" pitchFamily="34" charset="0"/>
            </a:rPr>
            <a:t>Direct Client Assistance</a:t>
          </a:r>
          <a:r>
            <a:rPr lang="en-US" sz="1100" baseline="0">
              <a:latin typeface="HelveticaNeueLT Pro 45 Lt" pitchFamily="34" charset="0"/>
            </a:rPr>
            <a:t> program</a:t>
          </a:r>
          <a:r>
            <a:rPr lang="en-US" sz="1100">
              <a:latin typeface="HelveticaNeueLT Pro 45 Lt" pitchFamily="34" charset="0"/>
            </a:rPr>
            <a:t>. Please complete the appropriate section below that includes an authorization to release information.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a:extLst>
            <a:ext uri="{FF2B5EF4-FFF2-40B4-BE49-F238E27FC236}">
              <a16:creationId xmlns:a16="http://schemas.microsoft.com/office/drawing/2014/main" id="{00000000-0008-0000-0600-000002000000}"/>
            </a:ext>
          </a:extLst>
        </xdr:cNvPr>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254500" y="687916"/>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6" name="Rounded Rectangular Callout 5">
          <a:extLst>
            <a:ext uri="{FF2B5EF4-FFF2-40B4-BE49-F238E27FC236}">
              <a16:creationId xmlns:a16="http://schemas.microsoft.com/office/drawing/2014/main" id="{00000000-0008-0000-0700-000006000000}"/>
            </a:ext>
          </a:extLst>
        </xdr:cNvPr>
        <xdr:cNvSpPr/>
      </xdr:nvSpPr>
      <xdr:spPr bwMode="auto">
        <a:xfrm>
          <a:off x="8202083" y="4773084"/>
          <a:ext cx="2582333" cy="2169583"/>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26</xdr:row>
      <xdr:rowOff>47624</xdr:rowOff>
    </xdr:from>
    <xdr:to>
      <xdr:col>8</xdr:col>
      <xdr:colOff>523875</xdr:colOff>
      <xdr:row>43</xdr:row>
      <xdr:rowOff>85725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9050" y="4248149"/>
          <a:ext cx="6162675" cy="2571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effectLst/>
              <a:latin typeface="HelveticaNeueLT Pro 45 Lt" pitchFamily="34" charset="0"/>
              <a:ea typeface="+mn-ea"/>
              <a:cs typeface="+mn-cs"/>
            </a:rPr>
            <a:t>Limited assistance is being provided on this client's behalf.  By accepting the limited assistance and participating in the program, all parties agree to the following:  </a:t>
          </a:r>
          <a:endParaRPr lang="en-US" sz="1050">
            <a:effectLst/>
            <a:latin typeface="HelveticaNeueLT Pro 45 Lt" pitchFamily="34" charset="0"/>
          </a:endParaRPr>
        </a:p>
        <a:p>
          <a:r>
            <a:rPr lang="en-US" sz="1100" b="0">
              <a:solidFill>
                <a:schemeClr val="dk1"/>
              </a:solidFill>
              <a:effectLst/>
              <a:latin typeface="HelveticaNeueLT Pro 45 Lt" pitchFamily="34" charset="0"/>
              <a:ea typeface="+mn-ea"/>
              <a:cs typeface="+mn-cs"/>
            </a:rPr>
            <a:t>1. Client will provide a copy of the complete lease to program staff along with this form.</a:t>
          </a:r>
          <a:endParaRPr lang="en-US" sz="1050">
            <a:effectLst/>
            <a:latin typeface="HelveticaNeueLT Pro 45 Lt" pitchFamily="34" charset="0"/>
          </a:endParaRPr>
        </a:p>
        <a:p>
          <a:r>
            <a:rPr lang="en-US" sz="1100" b="0">
              <a:solidFill>
                <a:schemeClr val="dk1"/>
              </a:solidFill>
              <a:effectLst/>
              <a:latin typeface="HelveticaNeueLT Pro 45 Lt" pitchFamily="34" charset="0"/>
              <a:ea typeface="+mn-ea"/>
              <a:cs typeface="+mn-cs"/>
            </a:rPr>
            <a:t>2. Landlord will provide Community Shelter Board (CSB) with a copy of any notice given to the </a:t>
          </a:r>
          <a:r>
            <a:rPr lang="en-US" sz="1100" b="0" baseline="0">
              <a:solidFill>
                <a:schemeClr val="dk1"/>
              </a:solidFill>
              <a:effectLst/>
              <a:latin typeface="HelveticaNeueLT Pro 45 Lt" pitchFamily="34" charset="0"/>
              <a:ea typeface="+mn-ea"/>
              <a:cs typeface="+mn-cs"/>
            </a:rPr>
            <a:t>           </a:t>
          </a:r>
          <a:r>
            <a:rPr lang="en-US" sz="1100" b="0">
              <a:solidFill>
                <a:schemeClr val="dk1"/>
              </a:solidFill>
              <a:effectLst/>
              <a:latin typeface="HelveticaNeueLT Pro 45 Lt" pitchFamily="34" charset="0"/>
              <a:ea typeface="+mn-ea"/>
              <a:cs typeface="+mn-cs"/>
            </a:rPr>
            <a:t>program participant to vacate the housing unit, or any complaint used under state or local law to commence an eviction action against the program participant during the period in which the Community Shelter Board is providing monthly rental payments.</a:t>
          </a:r>
          <a:endParaRPr lang="en-US" sz="1050">
            <a:effectLst/>
            <a:latin typeface="HelveticaNeueLT Pro 45 Lt" pitchFamily="34" charset="0"/>
          </a:endParaRPr>
        </a:p>
        <a:p>
          <a:r>
            <a:rPr lang="en-US" sz="1100" b="0" baseline="0">
              <a:solidFill>
                <a:schemeClr val="dk1"/>
              </a:solidFill>
              <a:effectLst/>
              <a:latin typeface="HelveticaNeueLT Pro 45 Lt" pitchFamily="34" charset="0"/>
              <a:ea typeface="+mn-ea"/>
              <a:cs typeface="+mn-cs"/>
            </a:rPr>
            <a:t>3. </a:t>
          </a:r>
          <a:r>
            <a:rPr lang="en-US" sz="1100" b="0">
              <a:solidFill>
                <a:schemeClr val="dk1"/>
              </a:solidFill>
              <a:effectLst/>
              <a:latin typeface="HelveticaNeueLT Pro 45 Lt" pitchFamily="34" charset="0"/>
              <a:ea typeface="+mn-ea"/>
              <a:cs typeface="+mn-cs"/>
            </a:rPr>
            <a:t>CSB will issue a limited number of rental payments on behalf of this tenant, on-time, consistent with the due dates outlined in the lease and this rental agreement.</a:t>
          </a:r>
          <a:endParaRPr lang="en-US" sz="1050">
            <a:effectLst/>
            <a:latin typeface="HelveticaNeueLT Pro 45 Lt" pitchFamily="34" charset="0"/>
          </a:endParaRPr>
        </a:p>
        <a:p>
          <a:r>
            <a:rPr lang="en-US" sz="1100" b="0" baseline="0">
              <a:solidFill>
                <a:schemeClr val="dk1"/>
              </a:solidFill>
              <a:effectLst/>
              <a:latin typeface="HelveticaNeueLT Pro 45 Lt" pitchFamily="34" charset="0"/>
              <a:ea typeface="+mn-ea"/>
              <a:cs typeface="+mn-cs"/>
            </a:rPr>
            <a:t>4. </a:t>
          </a:r>
          <a:r>
            <a:rPr lang="en-US" sz="1100" b="0">
              <a:solidFill>
                <a:schemeClr val="dk1"/>
              </a:solidFill>
              <a:effectLst/>
              <a:latin typeface="HelveticaNeueLT Pro 45 Lt" pitchFamily="34" charset="0"/>
              <a:ea typeface="+mn-ea"/>
              <a:cs typeface="+mn-cs"/>
            </a:rPr>
            <a:t>Assistance is conditional on client participation in the program noted above. If tenant is non-compliant with program or terminated for any reason, this rental agreement becomes invalid.  Program staff will inform landlord within 24 hours of client termination.</a:t>
          </a:r>
          <a:endParaRPr lang="en-US" sz="1050">
            <a:effectLst/>
            <a:latin typeface="HelveticaNeueLT Pro 45 Lt" pitchFamily="34" charset="0"/>
          </a:endParaRPr>
        </a:p>
        <a:p>
          <a:r>
            <a:rPr lang="en-US" sz="1100" b="0">
              <a:solidFill>
                <a:schemeClr val="dk1"/>
              </a:solidFill>
              <a:effectLst/>
              <a:latin typeface="HelveticaNeueLT Pro 45 Lt" pitchFamily="34" charset="0"/>
              <a:ea typeface="+mn-ea"/>
              <a:cs typeface="+mn-cs"/>
            </a:rPr>
            <a:t>5. Security deposit can be returned to tenant upon successful completion of lease</a:t>
          </a:r>
          <a:endParaRPr lang="en-US" sz="1050">
            <a:effectLst/>
            <a:latin typeface="HelveticaNeueLT Pro 45 Lt" pitchFamily="34" charset="0"/>
          </a:endParaRPr>
        </a:p>
        <a:p>
          <a:r>
            <a:rPr lang="en-US" sz="1100" b="0">
              <a:solidFill>
                <a:schemeClr val="dk1"/>
              </a:solidFill>
              <a:effectLst/>
              <a:latin typeface="HelveticaNeueLT Pro 45 Lt" pitchFamily="34" charset="0"/>
              <a:ea typeface="+mn-ea"/>
              <a:cs typeface="+mn-cs"/>
            </a:rPr>
            <a:t>6. This is a tenant-based rental agreement.</a:t>
          </a:r>
          <a:endParaRPr lang="en-US" sz="1050">
            <a:effectLst/>
            <a:latin typeface="HelveticaNeueLT Pro 45 Lt" pitchFamily="34" charset="0"/>
          </a:endParaRPr>
        </a:p>
        <a:p>
          <a:pPr lvl="0" algn="l"/>
          <a:endParaRPr lang="en-US" sz="1050" b="1">
            <a:solidFill>
              <a:schemeClr val="dk1"/>
            </a:solidFill>
            <a:effectLst/>
            <a:latin typeface="HelveticaNeueLT Pro 45 Lt" pitchFamily="34" charset="0"/>
            <a:ea typeface="+mn-ea"/>
            <a:cs typeface="+mn-cs"/>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14</xdr:row>
          <xdr:rowOff>38100</xdr:rowOff>
        </xdr:from>
        <xdr:to>
          <xdr:col>5</xdr:col>
          <xdr:colOff>304800</xdr:colOff>
          <xdr:row>15</xdr:row>
          <xdr:rowOff>95250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8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19050</xdr:rowOff>
        </xdr:from>
        <xdr:to>
          <xdr:col>5</xdr:col>
          <xdr:colOff>276225</xdr:colOff>
          <xdr:row>17</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8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28575</xdr:rowOff>
        </xdr:from>
        <xdr:to>
          <xdr:col>5</xdr:col>
          <xdr:colOff>257175</xdr:colOff>
          <xdr:row>16</xdr:row>
          <xdr:rowOff>66675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8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6.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K37"/>
  <sheetViews>
    <sheetView showGridLines="0" tabSelected="1" view="pageLayout" zoomScaleNormal="100" workbookViewId="0">
      <selection activeCell="G18" sqref="G18"/>
    </sheetView>
  </sheetViews>
  <sheetFormatPr defaultColWidth="9.28515625" defaultRowHeight="14.25" x14ac:dyDescent="0.2"/>
  <cols>
    <col min="1" max="1" width="8.42578125" style="67" customWidth="1"/>
    <col min="2" max="2" width="10.28515625" style="67" customWidth="1"/>
    <col min="3" max="5" width="9.28515625" style="67"/>
    <col min="6" max="6" width="6.7109375" style="67" customWidth="1"/>
    <col min="7" max="7" width="9.28515625" style="67"/>
    <col min="8" max="8" width="7.140625" style="67" customWidth="1"/>
    <col min="9" max="9" width="13.140625" style="67" customWidth="1"/>
    <col min="10" max="10" width="12.28515625" style="67" customWidth="1"/>
    <col min="11" max="16384" width="9.28515625" style="67"/>
  </cols>
  <sheetData>
    <row r="1" spans="1:11" ht="57.75" customHeight="1" x14ac:dyDescent="0.2">
      <c r="A1" s="319"/>
      <c r="B1" s="319"/>
      <c r="C1" s="319"/>
      <c r="D1" s="319"/>
      <c r="E1" s="320"/>
      <c r="F1" s="320"/>
      <c r="G1" s="328"/>
      <c r="H1" s="328"/>
      <c r="I1" s="313" t="str">
        <f>IF('Check Request'!$B$6=0,"",'Check Request'!$B$6)</f>
        <v/>
      </c>
      <c r="J1" s="313" t="str">
        <f>IF('Check Request'!$D$6=0,"",'Check Request'!$D$6)</f>
        <v/>
      </c>
      <c r="K1" s="114" t="str">
        <f>IF('Check Request'!$H$6=0,"",'Check Request'!$H$6)</f>
        <v/>
      </c>
    </row>
    <row r="2" spans="1:11" s="115" customFormat="1" ht="25.5" customHeight="1" x14ac:dyDescent="0.25">
      <c r="A2" s="321"/>
      <c r="B2" s="321"/>
      <c r="C2" s="325"/>
      <c r="D2" s="335" t="s">
        <v>261</v>
      </c>
      <c r="E2" s="335"/>
      <c r="F2" s="335"/>
      <c r="G2" s="335"/>
      <c r="H2" s="335"/>
      <c r="I2" s="326"/>
      <c r="J2" s="326"/>
      <c r="K2" s="321"/>
    </row>
    <row r="3" spans="1:11" s="117" customFormat="1" ht="18" customHeight="1" x14ac:dyDescent="0.25">
      <c r="A3" s="116"/>
      <c r="B3" s="116"/>
      <c r="C3" s="333" t="s">
        <v>245</v>
      </c>
      <c r="D3" s="334"/>
      <c r="E3" s="334"/>
      <c r="F3" s="334"/>
      <c r="G3" s="334"/>
      <c r="H3" s="334"/>
      <c r="I3" s="334"/>
      <c r="J3" s="116"/>
      <c r="K3" s="116"/>
    </row>
    <row r="4" spans="1:11" s="123" customFormat="1" ht="41.25" customHeight="1" x14ac:dyDescent="0.25">
      <c r="A4" s="330"/>
      <c r="B4" s="330"/>
      <c r="C4" s="330"/>
      <c r="D4" s="330"/>
      <c r="E4" s="330"/>
      <c r="F4" s="330"/>
      <c r="G4" s="330"/>
      <c r="H4" s="330"/>
      <c r="I4" s="330"/>
      <c r="J4" s="330"/>
      <c r="K4" s="330"/>
    </row>
    <row r="5" spans="1:11" ht="17.25" customHeight="1" x14ac:dyDescent="0.2">
      <c r="A5" s="182" t="s">
        <v>108</v>
      </c>
      <c r="B5" s="47"/>
      <c r="C5" s="47"/>
      <c r="D5" s="47"/>
      <c r="E5" s="47"/>
      <c r="F5" s="47"/>
      <c r="G5" s="47"/>
      <c r="H5" s="47"/>
      <c r="I5" s="47"/>
      <c r="J5" s="47"/>
      <c r="K5" s="47"/>
    </row>
    <row r="6" spans="1:11" ht="17.25" customHeight="1" x14ac:dyDescent="0.2">
      <c r="A6" s="182" t="s">
        <v>121</v>
      </c>
      <c r="B6" s="47"/>
      <c r="C6" s="47"/>
      <c r="D6" s="47"/>
      <c r="E6" s="47"/>
      <c r="F6" s="47"/>
      <c r="G6" s="47"/>
      <c r="H6" s="47"/>
      <c r="I6" s="47"/>
      <c r="J6" s="47"/>
    </row>
    <row r="7" spans="1:11" ht="17.25" customHeight="1" x14ac:dyDescent="0.2">
      <c r="A7" s="182" t="s">
        <v>182</v>
      </c>
      <c r="B7" s="47"/>
      <c r="C7" s="47"/>
      <c r="D7" s="47"/>
      <c r="E7" s="47"/>
      <c r="F7" s="47"/>
      <c r="G7" s="47"/>
      <c r="H7" s="47"/>
      <c r="I7" s="47"/>
      <c r="J7" s="47"/>
    </row>
    <row r="8" spans="1:11" ht="17.25" customHeight="1" x14ac:dyDescent="0.2">
      <c r="A8" s="47"/>
      <c r="B8" s="108" t="s">
        <v>97</v>
      </c>
      <c r="C8" s="47"/>
      <c r="D8" s="47"/>
      <c r="E8" s="47"/>
      <c r="F8" s="47"/>
      <c r="G8" s="47"/>
      <c r="H8" s="47"/>
      <c r="I8" s="47"/>
      <c r="J8" s="47"/>
      <c r="K8" s="47"/>
    </row>
    <row r="9" spans="1:11" ht="17.25" customHeight="1" x14ac:dyDescent="0.2">
      <c r="A9" s="47"/>
      <c r="B9" s="182" t="s">
        <v>112</v>
      </c>
      <c r="C9" s="47"/>
      <c r="D9" s="47"/>
      <c r="E9" s="47"/>
      <c r="F9" s="47"/>
      <c r="G9" s="47"/>
      <c r="H9" s="47"/>
      <c r="I9" s="47"/>
      <c r="J9" s="47"/>
      <c r="K9" s="47"/>
    </row>
    <row r="10" spans="1:11" ht="17.25" customHeight="1" x14ac:dyDescent="0.2">
      <c r="A10" s="47"/>
      <c r="B10" s="182" t="s">
        <v>113</v>
      </c>
      <c r="C10" s="47"/>
      <c r="D10" s="47"/>
      <c r="E10" s="47"/>
      <c r="F10" s="47"/>
      <c r="G10" s="47"/>
      <c r="H10" s="47"/>
      <c r="I10" s="47"/>
      <c r="J10" s="47"/>
      <c r="K10" s="47"/>
    </row>
    <row r="11" spans="1:11" ht="17.25" customHeight="1" x14ac:dyDescent="0.2">
      <c r="A11" s="47"/>
      <c r="B11" s="182" t="s">
        <v>185</v>
      </c>
      <c r="C11" s="47"/>
      <c r="D11" s="47"/>
      <c r="E11" s="47"/>
      <c r="F11" s="47"/>
      <c r="G11" s="47"/>
      <c r="H11" s="47"/>
      <c r="I11" s="47"/>
      <c r="J11" s="47"/>
      <c r="K11" s="47"/>
    </row>
    <row r="12" spans="1:11" ht="17.25" customHeight="1" x14ac:dyDescent="0.2">
      <c r="A12" s="47"/>
      <c r="B12" s="182" t="s">
        <v>118</v>
      </c>
      <c r="C12" s="47"/>
      <c r="D12" s="47"/>
      <c r="E12" s="47"/>
      <c r="F12" s="47"/>
      <c r="G12" s="47"/>
      <c r="H12" s="47"/>
      <c r="I12" s="47"/>
      <c r="J12" s="47"/>
      <c r="K12" s="47"/>
    </row>
    <row r="13" spans="1:11" ht="17.25" customHeight="1" x14ac:dyDescent="0.2">
      <c r="A13" s="182" t="s">
        <v>114</v>
      </c>
      <c r="B13" s="47"/>
      <c r="C13" s="47"/>
      <c r="D13" s="47"/>
      <c r="E13" s="47"/>
      <c r="F13" s="47"/>
      <c r="G13" s="47"/>
      <c r="H13" s="47"/>
      <c r="I13" s="47"/>
      <c r="J13" s="47"/>
      <c r="K13" s="47"/>
    </row>
    <row r="14" spans="1:11" ht="17.25" customHeight="1" x14ac:dyDescent="0.2">
      <c r="A14" s="182" t="s">
        <v>109</v>
      </c>
      <c r="B14" s="47"/>
      <c r="C14" s="47"/>
      <c r="D14" s="47"/>
      <c r="E14" s="47"/>
      <c r="F14" s="47"/>
      <c r="G14" s="47"/>
      <c r="H14" s="47"/>
      <c r="I14" s="47"/>
      <c r="J14" s="47"/>
      <c r="K14" s="47"/>
    </row>
    <row r="15" spans="1:11" ht="17.25" customHeight="1" x14ac:dyDescent="0.2">
      <c r="A15" s="47" t="s">
        <v>241</v>
      </c>
      <c r="B15" s="47"/>
      <c r="C15" s="47"/>
      <c r="D15" s="47"/>
      <c r="E15" s="47"/>
      <c r="F15" s="47"/>
      <c r="G15" s="47"/>
      <c r="H15" s="47"/>
      <c r="I15" s="47"/>
      <c r="J15" s="47"/>
      <c r="K15" s="47"/>
    </row>
    <row r="16" spans="1:11" ht="17.25" customHeight="1" x14ac:dyDescent="0.2">
      <c r="A16" s="182" t="s">
        <v>111</v>
      </c>
      <c r="B16" s="47"/>
      <c r="C16" s="47"/>
      <c r="D16" s="47"/>
      <c r="E16" s="47"/>
      <c r="F16" s="47"/>
      <c r="G16" s="47"/>
      <c r="H16" s="47"/>
      <c r="I16" s="47"/>
      <c r="J16" s="47"/>
      <c r="K16" s="47"/>
    </row>
    <row r="17" spans="1:11" ht="17.25" customHeight="1" x14ac:dyDescent="0.2">
      <c r="A17" s="47"/>
      <c r="B17" s="182" t="s">
        <v>231</v>
      </c>
      <c r="C17" s="47"/>
      <c r="D17" s="47"/>
      <c r="E17" s="47"/>
      <c r="F17" s="47"/>
      <c r="G17" s="47"/>
      <c r="H17" s="47"/>
      <c r="I17" s="47"/>
      <c r="J17" s="47"/>
      <c r="K17" s="47"/>
    </row>
    <row r="18" spans="1:11" ht="17.25" customHeight="1" x14ac:dyDescent="0.2">
      <c r="A18" s="182" t="s">
        <v>242</v>
      </c>
    </row>
    <row r="19" spans="1:11" ht="15.75" customHeight="1" x14ac:dyDescent="0.2">
      <c r="A19" s="182" t="s">
        <v>217</v>
      </c>
      <c r="B19" s="182"/>
      <c r="C19" s="182"/>
      <c r="D19" s="182"/>
      <c r="E19" s="182"/>
      <c r="F19" s="182"/>
      <c r="G19" s="182"/>
      <c r="H19" s="182"/>
      <c r="I19" s="182"/>
      <c r="J19" s="182"/>
      <c r="K19" s="182"/>
    </row>
    <row r="20" spans="1:11" ht="15.75" customHeight="1" x14ac:dyDescent="0.2">
      <c r="A20" s="182" t="s">
        <v>243</v>
      </c>
      <c r="B20" s="182"/>
      <c r="C20" s="182"/>
      <c r="D20" s="182"/>
      <c r="E20" s="182"/>
      <c r="F20" s="182"/>
      <c r="G20" s="182"/>
      <c r="H20" s="182"/>
      <c r="I20" s="182"/>
      <c r="J20" s="182"/>
      <c r="K20" s="182"/>
    </row>
    <row r="21" spans="1:11" ht="15.75" customHeight="1" x14ac:dyDescent="0.2">
      <c r="A21" s="182" t="s">
        <v>244</v>
      </c>
      <c r="B21" s="182"/>
      <c r="C21" s="182"/>
      <c r="D21" s="182"/>
      <c r="E21" s="182"/>
      <c r="F21" s="182"/>
      <c r="G21" s="182"/>
      <c r="H21" s="182"/>
      <c r="I21" s="182"/>
      <c r="J21" s="182"/>
      <c r="K21" s="182"/>
    </row>
    <row r="22" spans="1:11" ht="17.25" customHeight="1" x14ac:dyDescent="0.2">
      <c r="A22" s="182" t="s">
        <v>110</v>
      </c>
      <c r="B22" s="182"/>
      <c r="C22" s="182"/>
      <c r="D22" s="182"/>
      <c r="E22" s="182"/>
      <c r="F22" s="182"/>
      <c r="G22" s="182"/>
      <c r="H22" s="182"/>
      <c r="I22" s="182"/>
      <c r="J22" s="182"/>
      <c r="K22" s="182"/>
    </row>
    <row r="23" spans="1:11" ht="17.25" customHeight="1" x14ac:dyDescent="0.2">
      <c r="A23" s="182" t="s">
        <v>119</v>
      </c>
      <c r="B23" s="182"/>
      <c r="C23" s="182"/>
      <c r="D23" s="182"/>
      <c r="E23" s="182"/>
      <c r="F23" s="182"/>
      <c r="G23" s="182"/>
      <c r="H23" s="182"/>
      <c r="I23" s="182"/>
      <c r="J23" s="182"/>
      <c r="K23" s="182"/>
    </row>
    <row r="24" spans="1:11" ht="16.5" customHeight="1" x14ac:dyDescent="0.2">
      <c r="A24" s="331" t="s">
        <v>264</v>
      </c>
      <c r="B24" s="332"/>
      <c r="C24" s="332"/>
      <c r="D24" s="332"/>
      <c r="E24" s="332"/>
      <c r="F24" s="332"/>
      <c r="G24" s="332"/>
      <c r="H24" s="332"/>
      <c r="I24" s="332"/>
      <c r="J24" s="332"/>
      <c r="K24" s="332"/>
    </row>
    <row r="25" spans="1:11" ht="17.25" customHeight="1" x14ac:dyDescent="0.2">
      <c r="A25" s="182" t="s">
        <v>262</v>
      </c>
      <c r="B25" s="182"/>
      <c r="C25" s="182"/>
      <c r="D25" s="34"/>
      <c r="E25" s="182"/>
      <c r="F25" s="182"/>
      <c r="G25" s="182"/>
      <c r="H25" s="182"/>
      <c r="I25" s="182"/>
      <c r="J25" s="182"/>
      <c r="K25" s="182"/>
    </row>
    <row r="26" spans="1:11" ht="17.25" customHeight="1" x14ac:dyDescent="0.2">
      <c r="A26" s="182" t="s">
        <v>263</v>
      </c>
      <c r="B26" s="182"/>
      <c r="C26" s="182"/>
      <c r="D26" s="182"/>
      <c r="E26" s="182"/>
      <c r="F26" s="182"/>
      <c r="G26" s="182"/>
      <c r="H26" s="182"/>
      <c r="I26" s="182"/>
      <c r="J26" s="182"/>
      <c r="K26" s="182"/>
    </row>
    <row r="27" spans="1:11" ht="17.25" customHeight="1" x14ac:dyDescent="0.2">
      <c r="A27" s="182" t="s">
        <v>239</v>
      </c>
      <c r="B27" s="182"/>
      <c r="C27" s="182"/>
      <c r="D27" s="182"/>
      <c r="E27" s="182"/>
      <c r="F27" s="182"/>
      <c r="G27" s="182"/>
      <c r="H27" s="182"/>
      <c r="I27" s="182"/>
      <c r="J27" s="182"/>
      <c r="K27" s="182"/>
    </row>
    <row r="28" spans="1:11" ht="15.75" customHeight="1" x14ac:dyDescent="0.2"/>
    <row r="29" spans="1:11" ht="7.5" customHeight="1" x14ac:dyDescent="0.2">
      <c r="A29" s="118"/>
      <c r="B29" s="118"/>
      <c r="C29" s="118"/>
      <c r="D29" s="118"/>
      <c r="E29" s="118"/>
      <c r="F29" s="118"/>
      <c r="G29" s="118"/>
      <c r="H29" s="118"/>
      <c r="I29" s="118"/>
      <c r="J29" s="118"/>
      <c r="K29" s="118"/>
    </row>
    <row r="30" spans="1:11" x14ac:dyDescent="0.2">
      <c r="A30" s="67" t="s">
        <v>120</v>
      </c>
    </row>
    <row r="31" spans="1:11" x14ac:dyDescent="0.2">
      <c r="B31" s="67" t="s">
        <v>115</v>
      </c>
    </row>
    <row r="32" spans="1:11" x14ac:dyDescent="0.2">
      <c r="B32" s="67" t="s">
        <v>165</v>
      </c>
    </row>
    <row r="34" spans="1:11" ht="15" customHeight="1" x14ac:dyDescent="0.2">
      <c r="A34" s="68" t="s">
        <v>186</v>
      </c>
      <c r="B34" s="119"/>
      <c r="C34" s="68"/>
      <c r="D34" s="68"/>
      <c r="E34" s="68"/>
      <c r="F34" s="68"/>
      <c r="G34" s="68"/>
      <c r="H34" s="68"/>
      <c r="I34" s="68"/>
      <c r="J34" s="68"/>
      <c r="K34" s="68"/>
    </row>
    <row r="35" spans="1:11" ht="0.75" customHeight="1" x14ac:dyDescent="0.2">
      <c r="A35" s="76"/>
      <c r="B35" s="178"/>
      <c r="C35" s="76"/>
      <c r="D35" s="76"/>
      <c r="E35" s="76"/>
      <c r="F35" s="76"/>
      <c r="G35" s="76"/>
      <c r="H35" s="76"/>
      <c r="I35" s="76"/>
      <c r="J35" s="76"/>
      <c r="K35" s="76"/>
    </row>
    <row r="36" spans="1:11" ht="62.25" customHeight="1" x14ac:dyDescent="0.2">
      <c r="A36" s="329" t="s">
        <v>196</v>
      </c>
      <c r="B36" s="329"/>
      <c r="C36" s="329"/>
      <c r="D36" s="329"/>
      <c r="E36" s="329"/>
      <c r="F36" s="329"/>
      <c r="G36" s="329"/>
      <c r="H36" s="329"/>
      <c r="I36" s="329"/>
      <c r="J36" s="329"/>
      <c r="K36" s="329"/>
    </row>
    <row r="37" spans="1:11" ht="36.75" customHeight="1" x14ac:dyDescent="0.2">
      <c r="A37" s="329" t="s">
        <v>197</v>
      </c>
      <c r="B37" s="329"/>
      <c r="C37" s="329"/>
      <c r="D37" s="329"/>
      <c r="E37" s="329"/>
      <c r="F37" s="329"/>
      <c r="G37" s="329"/>
      <c r="H37" s="329"/>
      <c r="I37" s="329"/>
      <c r="J37" s="329"/>
      <c r="K37" s="329"/>
    </row>
  </sheetData>
  <sheetProtection password="AA36" sheet="1" objects="1" scenarios="1" selectLockedCells="1"/>
  <mergeCells count="7">
    <mergeCell ref="G1:H1"/>
    <mergeCell ref="A37:K37"/>
    <mergeCell ref="A36:K36"/>
    <mergeCell ref="A4:K4"/>
    <mergeCell ref="A24:K24"/>
    <mergeCell ref="C3:I3"/>
    <mergeCell ref="D2:H2"/>
  </mergeCells>
  <conditionalFormatting sqref="G1:K1">
    <cfRule type="cellIs" dxfId="9" priority="1" operator="equal">
      <formula>0</formula>
    </cfRule>
  </conditionalFormatting>
  <printOptions horizontalCentered="1"/>
  <pageMargins left="0" right="0" top="0" bottom="0" header="0" footer="0"/>
  <pageSetup scale="90" orientation="portrait" r:id="rId1"/>
  <headerFooter>
    <oddHeader>&amp;L     &amp;G&amp;R&amp;G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L21"/>
  <sheetViews>
    <sheetView showGridLines="0" zoomScale="90" zoomScaleNormal="90" workbookViewId="0">
      <selection activeCell="J8" sqref="J8"/>
    </sheetView>
  </sheetViews>
  <sheetFormatPr defaultColWidth="9.28515625" defaultRowHeight="15" x14ac:dyDescent="0.2"/>
  <cols>
    <col min="1" max="1" width="7.7109375" style="70" customWidth="1"/>
    <col min="2" max="8" width="9.28515625" style="70"/>
    <col min="9" max="9" width="9.7109375" style="70" customWidth="1"/>
    <col min="10" max="10" width="14.28515625" style="70" customWidth="1"/>
    <col min="11" max="16384" width="9.28515625" style="70"/>
  </cols>
  <sheetData>
    <row r="1" spans="1:12" ht="15.75" thickBot="1" x14ac:dyDescent="0.25">
      <c r="A1" s="69"/>
    </row>
    <row r="2" spans="1:12" ht="15.75" thickBot="1" x14ac:dyDescent="0.25">
      <c r="A2" s="70" t="s">
        <v>25</v>
      </c>
      <c r="C2" s="607">
        <f>'Check Request'!$B$6</f>
        <v>0</v>
      </c>
      <c r="D2" s="608"/>
      <c r="E2" s="607">
        <f>'Check Request'!$D$6</f>
        <v>0</v>
      </c>
      <c r="F2" s="608"/>
      <c r="G2" s="71"/>
    </row>
    <row r="3" spans="1:12" ht="15.75" thickBot="1" x14ac:dyDescent="0.25">
      <c r="C3" s="609"/>
      <c r="D3" s="609"/>
      <c r="E3" s="609"/>
      <c r="F3" s="609"/>
    </row>
    <row r="4" spans="1:12" ht="15.75" thickBot="1" x14ac:dyDescent="0.25">
      <c r="A4" s="70" t="s">
        <v>15</v>
      </c>
      <c r="B4" s="607">
        <f>'Check Request'!H6</f>
        <v>0</v>
      </c>
      <c r="C4" s="608"/>
    </row>
    <row r="5" spans="1:12" ht="108" customHeight="1" x14ac:dyDescent="0.2">
      <c r="A5" s="613" t="s">
        <v>122</v>
      </c>
      <c r="B5" s="614"/>
      <c r="C5" s="614"/>
      <c r="D5" s="614"/>
      <c r="E5" s="614"/>
      <c r="F5" s="614"/>
      <c r="G5" s="614"/>
      <c r="H5" s="614"/>
      <c r="I5" s="614"/>
      <c r="J5" s="614"/>
    </row>
    <row r="7" spans="1:12" ht="43.5" customHeight="1" x14ac:dyDescent="0.2">
      <c r="A7" s="611" t="s">
        <v>259</v>
      </c>
      <c r="B7" s="612"/>
      <c r="C7" s="612"/>
      <c r="D7" s="612"/>
      <c r="E7" s="612"/>
      <c r="F7" s="612"/>
      <c r="G7" s="612"/>
      <c r="H7" s="612"/>
      <c r="I7" s="612"/>
      <c r="J7" s="612"/>
    </row>
    <row r="9" spans="1:12" ht="12.75" customHeight="1" x14ac:dyDescent="0.2">
      <c r="A9" s="610" t="s">
        <v>194</v>
      </c>
      <c r="B9" s="610"/>
      <c r="C9" s="610"/>
      <c r="D9" s="610"/>
      <c r="E9" s="610"/>
      <c r="F9" s="610"/>
      <c r="G9" s="610"/>
      <c r="H9" s="610"/>
      <c r="I9" s="610"/>
      <c r="J9" s="610"/>
    </row>
    <row r="10" spans="1:12" ht="24.75" customHeight="1" x14ac:dyDescent="0.2">
      <c r="A10" s="92"/>
      <c r="B10" s="92"/>
      <c r="C10" s="92"/>
      <c r="D10" s="92"/>
      <c r="E10" s="92"/>
      <c r="F10" s="92"/>
      <c r="G10" s="92"/>
      <c r="H10" s="92"/>
      <c r="I10" s="92"/>
      <c r="J10" s="92"/>
    </row>
    <row r="11" spans="1:12" x14ac:dyDescent="0.2">
      <c r="A11" s="605" t="s">
        <v>221</v>
      </c>
      <c r="B11" s="605"/>
      <c r="C11" s="606"/>
      <c r="D11" s="606"/>
      <c r="E11" s="606"/>
      <c r="F11" s="606"/>
      <c r="G11" s="606"/>
      <c r="H11" s="606"/>
      <c r="I11" s="606"/>
      <c r="J11" s="606"/>
      <c r="K11" s="556"/>
      <c r="L11" s="556"/>
    </row>
    <row r="12" spans="1:12" x14ac:dyDescent="0.2">
      <c r="A12" s="353" t="s">
        <v>193</v>
      </c>
      <c r="B12" s="353"/>
      <c r="C12" s="353"/>
      <c r="D12" s="353"/>
      <c r="E12" s="353"/>
      <c r="F12" s="353"/>
      <c r="G12" s="353"/>
      <c r="H12" s="353"/>
      <c r="I12" s="353"/>
      <c r="J12" s="353"/>
    </row>
    <row r="13" spans="1:12" x14ac:dyDescent="0.2">
      <c r="A13" s="73"/>
      <c r="B13" s="73"/>
      <c r="C13" s="73"/>
      <c r="D13" s="73"/>
      <c r="E13" s="73"/>
      <c r="F13" s="73"/>
      <c r="G13" s="73"/>
      <c r="H13" s="73"/>
      <c r="I13" s="73"/>
      <c r="J13" s="73"/>
    </row>
    <row r="14" spans="1:12" x14ac:dyDescent="0.2">
      <c r="A14" s="605" t="s">
        <v>222</v>
      </c>
      <c r="B14" s="605"/>
      <c r="C14" s="606"/>
      <c r="D14" s="606"/>
      <c r="E14" s="606"/>
      <c r="F14" s="606"/>
      <c r="G14" s="606"/>
      <c r="H14" s="606"/>
      <c r="I14" s="606"/>
      <c r="J14" s="606"/>
      <c r="K14" s="556"/>
      <c r="L14" s="556"/>
    </row>
    <row r="15" spans="1:12" x14ac:dyDescent="0.2">
      <c r="A15" s="604" t="s">
        <v>218</v>
      </c>
      <c r="B15" s="604"/>
      <c r="C15" s="604"/>
      <c r="D15" s="604"/>
      <c r="E15" s="604"/>
      <c r="F15" s="604"/>
      <c r="G15" s="604"/>
      <c r="H15" s="604"/>
      <c r="I15" s="604"/>
      <c r="J15" s="604"/>
    </row>
    <row r="17" spans="1:12" x14ac:dyDescent="0.2">
      <c r="A17" s="605" t="s">
        <v>223</v>
      </c>
      <c r="B17" s="605"/>
      <c r="C17" s="606"/>
      <c r="D17" s="606"/>
      <c r="E17" s="606"/>
      <c r="F17" s="606"/>
      <c r="G17" s="606"/>
      <c r="H17" s="606"/>
      <c r="I17" s="606"/>
      <c r="J17" s="606"/>
      <c r="K17" s="556"/>
      <c r="L17" s="556"/>
    </row>
    <row r="18" spans="1:12" x14ac:dyDescent="0.2">
      <c r="A18" s="353" t="s">
        <v>219</v>
      </c>
      <c r="B18" s="353"/>
      <c r="C18" s="353"/>
      <c r="D18" s="353"/>
      <c r="E18" s="353"/>
      <c r="F18" s="353"/>
      <c r="G18" s="353"/>
      <c r="H18" s="353"/>
      <c r="I18" s="353"/>
      <c r="J18" s="353"/>
    </row>
    <row r="19" spans="1:12" x14ac:dyDescent="0.2">
      <c r="C19" s="91"/>
    </row>
    <row r="20" spans="1:12" x14ac:dyDescent="0.2">
      <c r="A20" s="605" t="s">
        <v>224</v>
      </c>
      <c r="B20" s="605"/>
      <c r="C20" s="606"/>
      <c r="D20" s="606"/>
      <c r="E20" s="606"/>
      <c r="F20" s="606"/>
      <c r="G20" s="606"/>
      <c r="H20" s="606"/>
      <c r="I20" s="606"/>
      <c r="J20" s="606"/>
      <c r="K20" s="556"/>
      <c r="L20" s="556"/>
    </row>
    <row r="21" spans="1:12" x14ac:dyDescent="0.2">
      <c r="A21" s="353" t="s">
        <v>220</v>
      </c>
      <c r="B21" s="353"/>
      <c r="C21" s="353"/>
      <c r="D21" s="353"/>
      <c r="E21" s="353"/>
      <c r="F21" s="353"/>
      <c r="G21" s="353"/>
      <c r="H21" s="353"/>
      <c r="I21" s="353"/>
      <c r="J21" s="353"/>
    </row>
  </sheetData>
  <sheetProtection password="AA36"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C2:D2"/>
    <mergeCell ref="E2:F2"/>
    <mergeCell ref="C3:F3"/>
    <mergeCell ref="A9:J9"/>
    <mergeCell ref="A12:J12"/>
    <mergeCell ref="B4:C4"/>
    <mergeCell ref="A7:J7"/>
    <mergeCell ref="A5:J5"/>
    <mergeCell ref="A15:J15"/>
    <mergeCell ref="A11:L11"/>
    <mergeCell ref="A14:L14"/>
    <mergeCell ref="A17:L17"/>
    <mergeCell ref="A21:J21"/>
    <mergeCell ref="A18:J18"/>
    <mergeCell ref="A20:L20"/>
  </mergeCells>
  <phoneticPr fontId="4" type="noConversion"/>
  <conditionalFormatting sqref="B4:C4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1">
    <pageSetUpPr fitToPage="1"/>
  </sheetPr>
  <dimension ref="A1:K21"/>
  <sheetViews>
    <sheetView zoomScaleNormal="100" workbookViewId="0">
      <selection activeCell="E18" sqref="E18"/>
    </sheetView>
  </sheetViews>
  <sheetFormatPr defaultColWidth="9.28515625" defaultRowHeight="14.25" x14ac:dyDescent="0.2"/>
  <cols>
    <col min="1" max="1" width="21.28515625" style="162" customWidth="1"/>
    <col min="2" max="5" width="11.5703125" style="162" bestFit="1" customWidth="1"/>
    <col min="6" max="6" width="12.7109375" style="162" bestFit="1" customWidth="1"/>
    <col min="7" max="9" width="11.5703125" style="162" bestFit="1" customWidth="1"/>
    <col min="10" max="11" width="13.140625" style="162" bestFit="1" customWidth="1"/>
    <col min="12" max="16384" width="9.28515625" style="162"/>
  </cols>
  <sheetData>
    <row r="1" spans="1:11" s="157" customFormat="1" ht="25.15" customHeight="1" x14ac:dyDescent="0.25">
      <c r="A1" s="156" t="s">
        <v>33</v>
      </c>
      <c r="B1" s="156" t="s">
        <v>34</v>
      </c>
      <c r="C1" s="156" t="s">
        <v>35</v>
      </c>
      <c r="D1" s="156" t="s">
        <v>36</v>
      </c>
      <c r="E1" s="156" t="s">
        <v>37</v>
      </c>
      <c r="F1" s="156" t="s">
        <v>38</v>
      </c>
      <c r="G1" s="156" t="s">
        <v>39</v>
      </c>
      <c r="H1" s="156" t="s">
        <v>40</v>
      </c>
      <c r="I1" s="156" t="s">
        <v>41</v>
      </c>
      <c r="J1" s="156" t="s">
        <v>91</v>
      </c>
      <c r="K1" s="156" t="s">
        <v>92</v>
      </c>
    </row>
    <row r="2" spans="1:11" s="160" customFormat="1" ht="18.75" customHeight="1" x14ac:dyDescent="0.25">
      <c r="A2" s="158" t="s">
        <v>163</v>
      </c>
      <c r="B2" s="159">
        <v>53500</v>
      </c>
      <c r="C2" s="159">
        <v>61100</v>
      </c>
      <c r="D2" s="159">
        <v>68800</v>
      </c>
      <c r="E2" s="159">
        <v>76400</v>
      </c>
      <c r="F2" s="159">
        <v>82500</v>
      </c>
      <c r="G2" s="159">
        <v>88600</v>
      </c>
      <c r="H2" s="159">
        <v>94700</v>
      </c>
      <c r="I2" s="159">
        <v>100800</v>
      </c>
      <c r="J2" s="159">
        <v>107000</v>
      </c>
      <c r="K2" s="159">
        <v>113000</v>
      </c>
    </row>
    <row r="3" spans="1:11" s="160" customFormat="1" ht="18.75" customHeight="1" x14ac:dyDescent="0.25">
      <c r="A3" s="158" t="s">
        <v>48</v>
      </c>
      <c r="B3" s="159">
        <v>26750</v>
      </c>
      <c r="C3" s="159">
        <v>30600</v>
      </c>
      <c r="D3" s="159">
        <v>34440</v>
      </c>
      <c r="E3" s="159">
        <v>38200</v>
      </c>
      <c r="F3" s="159">
        <v>41300</v>
      </c>
      <c r="G3" s="159">
        <v>44350</v>
      </c>
      <c r="H3" s="159">
        <v>47400</v>
      </c>
      <c r="I3" s="159">
        <v>50450</v>
      </c>
      <c r="J3" s="159">
        <v>53500</v>
      </c>
      <c r="K3" s="159">
        <v>56550</v>
      </c>
    </row>
    <row r="4" spans="1:11" ht="18.75" customHeight="1" x14ac:dyDescent="0.2">
      <c r="A4" s="161" t="s">
        <v>47</v>
      </c>
      <c r="B4" s="159">
        <v>16050</v>
      </c>
      <c r="C4" s="159">
        <v>18350</v>
      </c>
      <c r="D4" s="159">
        <v>20780</v>
      </c>
      <c r="E4" s="159">
        <v>25100</v>
      </c>
      <c r="F4" s="159">
        <v>29420</v>
      </c>
      <c r="G4" s="159">
        <v>33740</v>
      </c>
      <c r="H4" s="159">
        <v>38060</v>
      </c>
      <c r="I4" s="159">
        <v>42380</v>
      </c>
      <c r="J4" s="159">
        <v>46700</v>
      </c>
      <c r="K4" s="159">
        <v>51020</v>
      </c>
    </row>
    <row r="5" spans="1:11" ht="18.75" customHeight="1" x14ac:dyDescent="0.25">
      <c r="A5" s="173" t="s">
        <v>180</v>
      </c>
      <c r="B5" s="165">
        <v>18725</v>
      </c>
      <c r="C5" s="165">
        <v>21385</v>
      </c>
      <c r="D5" s="165">
        <v>24080</v>
      </c>
      <c r="E5" s="165">
        <v>26740</v>
      </c>
      <c r="F5" s="165">
        <v>28875</v>
      </c>
      <c r="G5" s="165">
        <v>31010</v>
      </c>
      <c r="H5" s="165">
        <v>33145</v>
      </c>
      <c r="I5" s="165">
        <v>35280</v>
      </c>
      <c r="J5" s="165">
        <v>37450</v>
      </c>
      <c r="K5" s="165">
        <v>39550</v>
      </c>
    </row>
    <row r="6" spans="1:11" ht="25.15" customHeight="1" x14ac:dyDescent="0.2">
      <c r="B6" s="163"/>
      <c r="C6" s="164">
        <v>-3450</v>
      </c>
      <c r="D6" s="164">
        <v>-3500</v>
      </c>
      <c r="E6" s="164">
        <v>-3450</v>
      </c>
      <c r="F6" s="164">
        <v>-2800</v>
      </c>
      <c r="G6" s="164">
        <v>-2800</v>
      </c>
      <c r="H6" s="164">
        <v>-2800</v>
      </c>
      <c r="I6" s="164">
        <v>-2750</v>
      </c>
      <c r="J6" s="164">
        <v>-3800</v>
      </c>
      <c r="K6" s="164">
        <v>-1750</v>
      </c>
    </row>
    <row r="7" spans="1:11" ht="25.15" customHeight="1" x14ac:dyDescent="0.25">
      <c r="A7" s="171" t="s">
        <v>164</v>
      </c>
      <c r="B7" s="172">
        <v>53500</v>
      </c>
      <c r="C7" s="172">
        <v>61100</v>
      </c>
      <c r="D7" s="172">
        <v>68800</v>
      </c>
      <c r="E7" s="172">
        <v>76400</v>
      </c>
      <c r="F7" s="172">
        <v>82500</v>
      </c>
      <c r="G7" s="172">
        <v>88600</v>
      </c>
      <c r="H7" s="172">
        <v>94700</v>
      </c>
      <c r="I7" s="172">
        <v>100800</v>
      </c>
      <c r="J7" s="172">
        <v>107000</v>
      </c>
      <c r="K7" s="172">
        <v>113000</v>
      </c>
    </row>
    <row r="8" spans="1:11" x14ac:dyDescent="0.2">
      <c r="B8" s="163"/>
      <c r="C8" s="164">
        <v>-6900</v>
      </c>
      <c r="D8" s="164">
        <v>-7000</v>
      </c>
      <c r="E8" s="164">
        <v>-6900</v>
      </c>
      <c r="F8" s="164">
        <v>-5600</v>
      </c>
      <c r="G8" s="164">
        <v>-5600</v>
      </c>
      <c r="H8" s="164">
        <v>-5600</v>
      </c>
      <c r="I8" s="164">
        <v>-5500</v>
      </c>
      <c r="J8" s="164">
        <v>-7600</v>
      </c>
      <c r="K8" s="164">
        <v>-3500</v>
      </c>
    </row>
    <row r="9" spans="1:11" x14ac:dyDescent="0.2">
      <c r="B9" s="163"/>
      <c r="C9" s="163"/>
      <c r="D9" s="163"/>
      <c r="E9" s="163"/>
      <c r="F9" s="163"/>
      <c r="G9" s="163"/>
    </row>
    <row r="10" spans="1:11" x14ac:dyDescent="0.2">
      <c r="B10" s="163"/>
      <c r="C10" s="163"/>
      <c r="D10" s="163"/>
      <c r="E10" s="163"/>
      <c r="F10" s="163"/>
      <c r="G10" s="163"/>
      <c r="H10" s="163"/>
      <c r="I10" s="163"/>
      <c r="J10" s="163"/>
      <c r="K10" s="163"/>
    </row>
    <row r="11" spans="1:11" hidden="1" x14ac:dyDescent="0.2">
      <c r="A11" s="174" t="s">
        <v>105</v>
      </c>
      <c r="B11" s="175">
        <f t="shared" ref="B11:K11" si="0">SUM(B5)/12</f>
        <v>1560.4166666666667</v>
      </c>
      <c r="C11" s="175">
        <f t="shared" si="0"/>
        <v>1782.0833333333333</v>
      </c>
      <c r="D11" s="175">
        <f t="shared" si="0"/>
        <v>2006.6666666666667</v>
      </c>
      <c r="E11" s="175">
        <f t="shared" si="0"/>
        <v>2228.3333333333335</v>
      </c>
      <c r="F11" s="175">
        <f t="shared" si="0"/>
        <v>2406.25</v>
      </c>
      <c r="G11" s="175">
        <f t="shared" si="0"/>
        <v>2584.1666666666665</v>
      </c>
      <c r="H11" s="175">
        <f t="shared" si="0"/>
        <v>2762.0833333333335</v>
      </c>
      <c r="I11" s="175">
        <f t="shared" si="0"/>
        <v>2940</v>
      </c>
      <c r="J11" s="175">
        <f t="shared" si="0"/>
        <v>3120.8333333333335</v>
      </c>
      <c r="K11" s="175">
        <f t="shared" si="0"/>
        <v>3295.8333333333335</v>
      </c>
    </row>
    <row r="12" spans="1:11" hidden="1" x14ac:dyDescent="0.2">
      <c r="A12" s="166" t="s">
        <v>106</v>
      </c>
      <c r="B12" s="167">
        <f t="shared" ref="B12:K12" si="1">B11*12</f>
        <v>18725</v>
      </c>
      <c r="C12" s="167">
        <f t="shared" si="1"/>
        <v>21385</v>
      </c>
      <c r="D12" s="167">
        <f t="shared" si="1"/>
        <v>24080</v>
      </c>
      <c r="E12" s="167">
        <f t="shared" si="1"/>
        <v>26740</v>
      </c>
      <c r="F12" s="167">
        <f t="shared" si="1"/>
        <v>28875</v>
      </c>
      <c r="G12" s="167">
        <f t="shared" si="1"/>
        <v>31010</v>
      </c>
      <c r="H12" s="167">
        <f t="shared" si="1"/>
        <v>33145</v>
      </c>
      <c r="I12" s="167">
        <f t="shared" si="1"/>
        <v>35280</v>
      </c>
      <c r="J12" s="167">
        <f t="shared" si="1"/>
        <v>37450</v>
      </c>
      <c r="K12" s="167">
        <f t="shared" si="1"/>
        <v>39550</v>
      </c>
    </row>
    <row r="13" spans="1:11" hidden="1" x14ac:dyDescent="0.2">
      <c r="A13" s="166" t="s">
        <v>107</v>
      </c>
      <c r="B13" s="167">
        <f t="shared" ref="B13:K13" si="2">B7*0.65</f>
        <v>34775</v>
      </c>
      <c r="C13" s="167">
        <f t="shared" si="2"/>
        <v>39715</v>
      </c>
      <c r="D13" s="167">
        <f t="shared" si="2"/>
        <v>44720</v>
      </c>
      <c r="E13" s="167">
        <f t="shared" si="2"/>
        <v>49660</v>
      </c>
      <c r="F13" s="167">
        <f t="shared" si="2"/>
        <v>53625</v>
      </c>
      <c r="G13" s="167">
        <f t="shared" si="2"/>
        <v>57590</v>
      </c>
      <c r="H13" s="167">
        <f t="shared" si="2"/>
        <v>61555</v>
      </c>
      <c r="I13" s="167">
        <f t="shared" si="2"/>
        <v>65520</v>
      </c>
      <c r="J13" s="167">
        <f t="shared" si="2"/>
        <v>69550</v>
      </c>
      <c r="K13" s="167">
        <f t="shared" si="2"/>
        <v>73450</v>
      </c>
    </row>
    <row r="14" spans="1:11" hidden="1" x14ac:dyDescent="0.2">
      <c r="A14" s="168">
        <f>100/35</f>
        <v>2.8571428571428572</v>
      </c>
      <c r="B14" s="167">
        <f>SUM(B12:B13)</f>
        <v>53500</v>
      </c>
      <c r="C14" s="167">
        <f t="shared" ref="C14:E14" si="3">SUM(C12:C13)</f>
        <v>61100</v>
      </c>
      <c r="D14" s="167">
        <f t="shared" si="3"/>
        <v>68800</v>
      </c>
      <c r="E14" s="167">
        <f t="shared" si="3"/>
        <v>76400</v>
      </c>
      <c r="F14" s="167">
        <f t="shared" ref="F14:K14" si="4">F12*$A$14</f>
        <v>82500</v>
      </c>
      <c r="G14" s="167">
        <f t="shared" si="4"/>
        <v>88600</v>
      </c>
      <c r="H14" s="167">
        <f t="shared" si="4"/>
        <v>94700</v>
      </c>
      <c r="I14" s="167">
        <f t="shared" si="4"/>
        <v>100800</v>
      </c>
      <c r="J14" s="167">
        <f t="shared" si="4"/>
        <v>107000</v>
      </c>
      <c r="K14" s="167">
        <f t="shared" si="4"/>
        <v>113000</v>
      </c>
    </row>
    <row r="15" spans="1:11" hidden="1" x14ac:dyDescent="0.2">
      <c r="A15" s="166"/>
      <c r="B15" s="167">
        <f>B14*0.35</f>
        <v>18725</v>
      </c>
      <c r="C15" s="167">
        <f t="shared" ref="C15:K15" si="5">C14*0.35</f>
        <v>21385</v>
      </c>
      <c r="D15" s="167">
        <f t="shared" si="5"/>
        <v>24080</v>
      </c>
      <c r="E15" s="167">
        <f t="shared" si="5"/>
        <v>26740</v>
      </c>
      <c r="F15" s="167">
        <f t="shared" si="5"/>
        <v>28874.999999999996</v>
      </c>
      <c r="G15" s="167">
        <f t="shared" si="5"/>
        <v>31009.999999999996</v>
      </c>
      <c r="H15" s="167">
        <f t="shared" si="5"/>
        <v>33145</v>
      </c>
      <c r="I15" s="167">
        <f t="shared" si="5"/>
        <v>35280</v>
      </c>
      <c r="J15" s="167">
        <f t="shared" si="5"/>
        <v>37450</v>
      </c>
      <c r="K15" s="167">
        <f t="shared" si="5"/>
        <v>39550</v>
      </c>
    </row>
    <row r="16" spans="1:11" hidden="1" x14ac:dyDescent="0.2">
      <c r="A16" s="166"/>
      <c r="B16" s="167">
        <f>B12-B15</f>
        <v>0</v>
      </c>
      <c r="C16" s="167">
        <f t="shared" ref="C16:K16" si="6">C12-C15</f>
        <v>0</v>
      </c>
      <c r="D16" s="167">
        <f t="shared" si="6"/>
        <v>0</v>
      </c>
      <c r="E16" s="167">
        <f t="shared" si="6"/>
        <v>0</v>
      </c>
      <c r="F16" s="167">
        <f t="shared" si="6"/>
        <v>0</v>
      </c>
      <c r="G16" s="167">
        <f t="shared" si="6"/>
        <v>0</v>
      </c>
      <c r="H16" s="167">
        <f t="shared" si="6"/>
        <v>0</v>
      </c>
      <c r="I16" s="167">
        <f t="shared" si="6"/>
        <v>0</v>
      </c>
      <c r="J16" s="167">
        <f t="shared" si="6"/>
        <v>0</v>
      </c>
      <c r="K16" s="167">
        <f t="shared" si="6"/>
        <v>0</v>
      </c>
    </row>
    <row r="17" spans="1:11" hidden="1" x14ac:dyDescent="0.2">
      <c r="A17" s="166"/>
      <c r="B17" s="167"/>
      <c r="C17" s="167"/>
      <c r="D17" s="167"/>
      <c r="E17" s="167"/>
      <c r="F17" s="167"/>
      <c r="G17" s="167"/>
      <c r="H17" s="167"/>
      <c r="I17" s="167"/>
      <c r="J17" s="167"/>
      <c r="K17" s="167"/>
    </row>
    <row r="18" spans="1:11" x14ac:dyDescent="0.2">
      <c r="B18" s="169"/>
      <c r="C18" s="169"/>
      <c r="D18" s="169"/>
      <c r="E18" s="169"/>
      <c r="F18" s="169"/>
      <c r="G18" s="169"/>
      <c r="H18" s="169"/>
      <c r="I18" s="169"/>
      <c r="J18" s="169"/>
      <c r="K18" s="169"/>
    </row>
    <row r="19" spans="1:11" x14ac:dyDescent="0.2">
      <c r="B19" s="170"/>
      <c r="C19" s="170"/>
      <c r="D19" s="170"/>
      <c r="E19" s="170"/>
      <c r="F19" s="170"/>
      <c r="G19" s="170"/>
      <c r="H19" s="170"/>
      <c r="I19" s="170"/>
      <c r="J19" s="170"/>
      <c r="K19" s="170"/>
    </row>
    <row r="20" spans="1:11" x14ac:dyDescent="0.2">
      <c r="B20" s="170"/>
      <c r="C20" s="170"/>
      <c r="D20" s="170"/>
      <c r="E20" s="170"/>
      <c r="F20" s="170"/>
      <c r="G20" s="170"/>
      <c r="H20" s="170"/>
      <c r="I20" s="170"/>
      <c r="J20" s="170"/>
      <c r="K20" s="170"/>
    </row>
    <row r="21" spans="1:11" x14ac:dyDescent="0.2">
      <c r="B21" s="170"/>
      <c r="C21" s="170"/>
      <c r="D21" s="170"/>
      <c r="E21" s="170"/>
      <c r="F21" s="170"/>
      <c r="G21" s="170"/>
      <c r="H21" s="170"/>
      <c r="I21" s="170"/>
      <c r="J21" s="170"/>
      <c r="K21" s="170"/>
    </row>
  </sheetData>
  <sheetProtection password="AA36"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32"/>
  <sheetViews>
    <sheetView showGridLines="0" view="pageLayout" zoomScaleNormal="100" workbookViewId="0">
      <selection activeCell="D19" sqref="D19"/>
    </sheetView>
  </sheetViews>
  <sheetFormatPr defaultColWidth="9.28515625" defaultRowHeight="14.25" x14ac:dyDescent="0.2"/>
  <cols>
    <col min="1" max="1" width="8.42578125" style="78" customWidth="1"/>
    <col min="2" max="2" width="10.28515625" style="78" customWidth="1"/>
    <col min="3" max="5" width="9.28515625" style="78"/>
    <col min="6" max="6" width="6.7109375" style="78" customWidth="1"/>
    <col min="7" max="7" width="9.28515625" style="78"/>
    <col min="8" max="8" width="10.140625" style="78" customWidth="1"/>
    <col min="9" max="9" width="9.28515625" style="78"/>
    <col min="10" max="10" width="8" style="78" customWidth="1"/>
    <col min="11" max="16384" width="9.28515625" style="78"/>
  </cols>
  <sheetData>
    <row r="1" spans="1:11" ht="15" x14ac:dyDescent="0.2">
      <c r="A1" s="338"/>
      <c r="B1" s="338"/>
      <c r="C1" s="338"/>
      <c r="D1" s="338"/>
      <c r="E1" s="339"/>
      <c r="F1" s="339"/>
      <c r="G1" s="340"/>
      <c r="H1" s="340"/>
      <c r="I1" s="314" t="str">
        <f>IF('Check Request'!B6=0,"",'Check Request'!B6)</f>
        <v/>
      </c>
      <c r="J1" s="314" t="str">
        <f>IF('Check Request'!D6=0,"",'Check Request'!D6)</f>
        <v/>
      </c>
      <c r="K1" s="315" t="str">
        <f>IF('Check Request'!H6=0,"",'Check Request'!H6)</f>
        <v/>
      </c>
    </row>
    <row r="2" spans="1:11" ht="15" customHeight="1" x14ac:dyDescent="0.2">
      <c r="A2" s="301"/>
      <c r="B2" s="341"/>
      <c r="C2" s="341"/>
      <c r="D2" s="341"/>
      <c r="E2" s="341"/>
      <c r="F2" s="341"/>
      <c r="G2" s="341"/>
      <c r="H2" s="341"/>
      <c r="I2" s="312"/>
      <c r="J2" s="312"/>
      <c r="K2" s="311"/>
    </row>
    <row r="3" spans="1:11" s="302" customFormat="1" ht="25.5" customHeight="1" x14ac:dyDescent="0.25">
      <c r="A3" s="337" t="s">
        <v>261</v>
      </c>
      <c r="B3" s="337"/>
      <c r="C3" s="337"/>
      <c r="D3" s="337"/>
      <c r="E3" s="337"/>
      <c r="F3" s="337"/>
      <c r="G3" s="337"/>
      <c r="H3" s="337"/>
      <c r="I3" s="337"/>
      <c r="J3" s="337"/>
      <c r="K3" s="337"/>
    </row>
    <row r="4" spans="1:11" s="302" customFormat="1" ht="25.5" customHeight="1" x14ac:dyDescent="0.25">
      <c r="A4" s="303"/>
      <c r="B4" s="303"/>
      <c r="C4" s="333" t="s">
        <v>234</v>
      </c>
      <c r="D4" s="334"/>
      <c r="E4" s="334"/>
      <c r="F4" s="334"/>
      <c r="G4" s="334"/>
      <c r="H4" s="334"/>
      <c r="I4" s="334"/>
      <c r="J4" s="303"/>
      <c r="K4" s="303"/>
    </row>
    <row r="5" spans="1:11" s="304" customFormat="1" ht="54.75" customHeight="1" x14ac:dyDescent="0.25">
      <c r="A5" s="342"/>
      <c r="B5" s="342"/>
      <c r="C5" s="342"/>
      <c r="D5" s="342"/>
      <c r="E5" s="342"/>
      <c r="F5" s="342"/>
      <c r="G5" s="342"/>
      <c r="H5" s="342"/>
      <c r="I5" s="342"/>
      <c r="J5" s="342"/>
      <c r="K5" s="342"/>
    </row>
    <row r="6" spans="1:11" ht="17.25" customHeight="1" x14ac:dyDescent="0.2">
      <c r="A6" s="305" t="s">
        <v>108</v>
      </c>
      <c r="B6" s="305"/>
      <c r="C6" s="305"/>
      <c r="D6" s="305"/>
      <c r="E6" s="305"/>
      <c r="F6" s="305"/>
      <c r="G6" s="305"/>
      <c r="H6" s="305"/>
      <c r="I6" s="305"/>
      <c r="J6" s="305"/>
      <c r="K6" s="305"/>
    </row>
    <row r="7" spans="1:11" ht="17.25" customHeight="1" x14ac:dyDescent="0.2">
      <c r="A7" s="305" t="s">
        <v>235</v>
      </c>
      <c r="B7" s="305"/>
      <c r="C7" s="305"/>
      <c r="D7" s="305"/>
      <c r="E7" s="305"/>
      <c r="F7" s="305"/>
      <c r="G7" s="305"/>
      <c r="H7" s="305"/>
      <c r="I7" s="305"/>
      <c r="J7" s="305"/>
    </row>
    <row r="8" spans="1:11" ht="17.25" customHeight="1" x14ac:dyDescent="0.2">
      <c r="A8" s="305" t="s">
        <v>182</v>
      </c>
      <c r="B8" s="305"/>
      <c r="C8" s="305"/>
      <c r="D8" s="305"/>
      <c r="E8" s="305"/>
      <c r="F8" s="305"/>
      <c r="G8" s="305"/>
      <c r="H8" s="305"/>
      <c r="I8" s="305"/>
      <c r="J8" s="305"/>
    </row>
    <row r="9" spans="1:11" ht="17.25" customHeight="1" x14ac:dyDescent="0.2">
      <c r="A9" s="305"/>
      <c r="B9" s="306" t="s">
        <v>97</v>
      </c>
      <c r="C9" s="305"/>
      <c r="D9" s="305"/>
      <c r="E9" s="305"/>
      <c r="F9" s="305"/>
      <c r="G9" s="305"/>
      <c r="H9" s="305"/>
      <c r="I9" s="305"/>
      <c r="J9" s="305"/>
      <c r="K9" s="305"/>
    </row>
    <row r="10" spans="1:11" ht="17.25" customHeight="1" x14ac:dyDescent="0.2">
      <c r="A10" s="305"/>
      <c r="B10" s="305" t="s">
        <v>112</v>
      </c>
      <c r="C10" s="305"/>
      <c r="D10" s="305"/>
      <c r="E10" s="305"/>
      <c r="F10" s="305"/>
      <c r="G10" s="305"/>
      <c r="H10" s="305"/>
      <c r="I10" s="305"/>
      <c r="J10" s="305"/>
      <c r="K10" s="305"/>
    </row>
    <row r="11" spans="1:11" ht="17.25" customHeight="1" x14ac:dyDescent="0.2">
      <c r="A11" s="305"/>
      <c r="B11" s="305" t="s">
        <v>113</v>
      </c>
      <c r="C11" s="305"/>
      <c r="D11" s="305"/>
      <c r="E11" s="305"/>
      <c r="F11" s="305"/>
      <c r="G11" s="305"/>
      <c r="H11" s="305"/>
      <c r="I11" s="305"/>
      <c r="J11" s="305"/>
      <c r="K11" s="305"/>
    </row>
    <row r="12" spans="1:11" ht="17.25" customHeight="1" x14ac:dyDescent="0.2">
      <c r="A12" s="305"/>
      <c r="B12" s="305" t="s">
        <v>185</v>
      </c>
      <c r="C12" s="305"/>
      <c r="D12" s="305"/>
      <c r="E12" s="305"/>
      <c r="F12" s="305"/>
      <c r="G12" s="305"/>
      <c r="H12" s="305"/>
      <c r="I12" s="305"/>
      <c r="J12" s="305"/>
      <c r="K12" s="305"/>
    </row>
    <row r="13" spans="1:11" ht="17.25" customHeight="1" x14ac:dyDescent="0.2">
      <c r="A13" s="305"/>
      <c r="B13" s="305" t="s">
        <v>118</v>
      </c>
      <c r="C13" s="305"/>
      <c r="D13" s="305"/>
      <c r="E13" s="305"/>
      <c r="F13" s="305"/>
      <c r="G13" s="305"/>
      <c r="H13" s="305"/>
      <c r="I13" s="305"/>
      <c r="J13" s="305"/>
      <c r="K13" s="305"/>
    </row>
    <row r="14" spans="1:11" ht="17.25" customHeight="1" x14ac:dyDescent="0.2">
      <c r="A14" s="305" t="s">
        <v>114</v>
      </c>
      <c r="B14" s="305"/>
      <c r="C14" s="305"/>
      <c r="D14" s="305"/>
      <c r="E14" s="305"/>
      <c r="F14" s="305"/>
      <c r="G14" s="305"/>
      <c r="H14" s="305"/>
      <c r="I14" s="305"/>
      <c r="J14" s="305"/>
      <c r="K14" s="305"/>
    </row>
    <row r="15" spans="1:11" ht="17.25" customHeight="1" x14ac:dyDescent="0.2">
      <c r="A15" s="305" t="s">
        <v>109</v>
      </c>
      <c r="B15" s="305"/>
      <c r="C15" s="305"/>
      <c r="D15" s="305"/>
      <c r="E15" s="305"/>
      <c r="F15" s="305"/>
      <c r="G15" s="305"/>
      <c r="H15" s="305"/>
      <c r="I15" s="305"/>
      <c r="J15" s="305"/>
      <c r="K15" s="305"/>
    </row>
    <row r="16" spans="1:11" ht="17.25" customHeight="1" x14ac:dyDescent="0.2">
      <c r="A16" s="305" t="s">
        <v>269</v>
      </c>
      <c r="B16" s="305"/>
      <c r="C16" s="305"/>
      <c r="D16" s="305"/>
      <c r="E16" s="305"/>
      <c r="F16" s="305"/>
      <c r="G16" s="305"/>
      <c r="H16" s="305"/>
      <c r="I16" s="305"/>
      <c r="J16" s="305"/>
      <c r="K16" s="305"/>
    </row>
    <row r="17" spans="1:11" ht="17.25" customHeight="1" x14ac:dyDescent="0.2">
      <c r="A17" s="305" t="s">
        <v>270</v>
      </c>
      <c r="B17" s="305"/>
      <c r="C17" s="305"/>
      <c r="D17" s="305"/>
      <c r="E17" s="305"/>
      <c r="F17" s="305"/>
      <c r="G17" s="305"/>
      <c r="H17" s="305"/>
      <c r="I17" s="305"/>
      <c r="J17" s="305"/>
      <c r="K17" s="305"/>
    </row>
    <row r="18" spans="1:11" ht="17.25" customHeight="1" x14ac:dyDescent="0.2">
      <c r="A18" s="305" t="s">
        <v>265</v>
      </c>
      <c r="B18" s="305"/>
      <c r="C18" s="305"/>
      <c r="D18" s="305"/>
      <c r="E18" s="305"/>
      <c r="F18" s="305"/>
      <c r="G18" s="305"/>
      <c r="H18" s="305"/>
      <c r="I18" s="305"/>
      <c r="J18" s="305"/>
      <c r="K18" s="305"/>
    </row>
    <row r="19" spans="1:11" ht="17.25" customHeight="1" x14ac:dyDescent="0.2">
      <c r="A19" s="305" t="s">
        <v>266</v>
      </c>
      <c r="B19" s="305"/>
      <c r="C19" s="305"/>
      <c r="D19" s="307"/>
      <c r="E19" s="305"/>
      <c r="F19" s="305"/>
      <c r="G19" s="305"/>
      <c r="H19" s="305"/>
      <c r="I19" s="305"/>
      <c r="J19" s="305"/>
      <c r="K19" s="305"/>
    </row>
    <row r="20" spans="1:11" ht="17.25" customHeight="1" x14ac:dyDescent="0.2">
      <c r="A20" s="305" t="s">
        <v>263</v>
      </c>
      <c r="B20" s="305"/>
      <c r="C20" s="305"/>
      <c r="D20" s="305"/>
      <c r="E20" s="305"/>
      <c r="F20" s="305"/>
      <c r="G20" s="305"/>
      <c r="H20" s="305"/>
      <c r="I20" s="305"/>
      <c r="J20" s="305"/>
      <c r="K20" s="305"/>
    </row>
    <row r="21" spans="1:11" s="67" customFormat="1" ht="17.25" customHeight="1" x14ac:dyDescent="0.2">
      <c r="A21" s="182" t="s">
        <v>239</v>
      </c>
      <c r="B21" s="182"/>
      <c r="C21" s="182"/>
      <c r="D21" s="182"/>
      <c r="E21" s="182"/>
      <c r="F21" s="182"/>
      <c r="G21" s="182"/>
      <c r="H21" s="182"/>
      <c r="I21" s="182"/>
      <c r="J21" s="182"/>
      <c r="K21" s="182"/>
    </row>
    <row r="22" spans="1:11" ht="15.75" customHeight="1" x14ac:dyDescent="0.2"/>
    <row r="23" spans="1:11" ht="7.5" customHeight="1" x14ac:dyDescent="0.2">
      <c r="A23" s="308"/>
      <c r="B23" s="308"/>
      <c r="C23" s="308"/>
      <c r="D23" s="308"/>
      <c r="E23" s="308"/>
      <c r="F23" s="308"/>
      <c r="G23" s="308"/>
      <c r="H23" s="308"/>
      <c r="I23" s="308"/>
      <c r="J23" s="308"/>
      <c r="K23" s="308"/>
    </row>
    <row r="24" spans="1:11" x14ac:dyDescent="0.2">
      <c r="A24" s="78" t="s">
        <v>120</v>
      </c>
    </row>
    <row r="25" spans="1:11" x14ac:dyDescent="0.2">
      <c r="B25" s="78" t="s">
        <v>115</v>
      </c>
    </row>
    <row r="26" spans="1:11" x14ac:dyDescent="0.2">
      <c r="B26" s="78" t="s">
        <v>165</v>
      </c>
    </row>
    <row r="28" spans="1:11" ht="15" customHeight="1" x14ac:dyDescent="0.2">
      <c r="A28" s="82" t="s">
        <v>186</v>
      </c>
      <c r="B28" s="309"/>
      <c r="C28" s="82"/>
      <c r="D28" s="82"/>
      <c r="E28" s="82"/>
      <c r="F28" s="82"/>
      <c r="G28" s="82"/>
      <c r="H28" s="82"/>
      <c r="I28" s="82"/>
      <c r="J28" s="82"/>
      <c r="K28" s="82"/>
    </row>
    <row r="29" spans="1:11" ht="42.75" customHeight="1" x14ac:dyDescent="0.2">
      <c r="A29" s="336" t="s">
        <v>236</v>
      </c>
      <c r="B29" s="336"/>
      <c r="C29" s="336"/>
      <c r="D29" s="336"/>
      <c r="E29" s="336"/>
      <c r="F29" s="336"/>
      <c r="G29" s="336"/>
      <c r="H29" s="336"/>
      <c r="I29" s="336"/>
      <c r="J29" s="336"/>
      <c r="K29" s="336"/>
    </row>
    <row r="30" spans="1:11" ht="42.75" customHeight="1" x14ac:dyDescent="0.2">
      <c r="A30" s="343" t="s">
        <v>237</v>
      </c>
      <c r="B30" s="344"/>
      <c r="C30" s="344"/>
      <c r="D30" s="344"/>
      <c r="E30" s="344"/>
      <c r="F30" s="344"/>
      <c r="G30" s="344"/>
      <c r="H30" s="344"/>
      <c r="I30" s="344"/>
      <c r="J30" s="344"/>
      <c r="K30" s="344"/>
    </row>
    <row r="31" spans="1:11" ht="66" customHeight="1" x14ac:dyDescent="0.2">
      <c r="A31" s="336" t="s">
        <v>196</v>
      </c>
      <c r="B31" s="336"/>
      <c r="C31" s="336"/>
      <c r="D31" s="336"/>
      <c r="E31" s="336"/>
      <c r="F31" s="336"/>
      <c r="G31" s="336"/>
      <c r="H31" s="336"/>
      <c r="I31" s="336"/>
      <c r="J31" s="336"/>
      <c r="K31" s="336"/>
    </row>
    <row r="32" spans="1:11" s="310" customFormat="1" ht="42" customHeight="1" x14ac:dyDescent="0.2">
      <c r="A32" s="336" t="s">
        <v>197</v>
      </c>
      <c r="B32" s="336"/>
      <c r="C32" s="336"/>
      <c r="D32" s="336"/>
      <c r="E32" s="336"/>
      <c r="F32" s="336"/>
      <c r="G32" s="336"/>
      <c r="H32" s="336"/>
      <c r="I32" s="336"/>
      <c r="J32" s="336"/>
      <c r="K32" s="336"/>
    </row>
  </sheetData>
  <sheetProtection algorithmName="SHA-512" hashValue="KAEvlYLLWu2CKSrHEznwChi+AC5AsMfAPvd4/OqcM24XpbgsvKmsXzY4Ja2G8zgXyQHw/kEMb9U8tynd5leHDA==" saltValue="80QYdhlzr8TunPd5Xd9Cpw==" spinCount="100000" sheet="1" objects="1" scenarios="1" selectLockedCells="1" selectUnlockedCells="1"/>
  <mergeCells count="11">
    <mergeCell ref="A32:K32"/>
    <mergeCell ref="A3:K3"/>
    <mergeCell ref="A1:F1"/>
    <mergeCell ref="G1:H1"/>
    <mergeCell ref="B2:C2"/>
    <mergeCell ref="D2:H2"/>
    <mergeCell ref="C4:I4"/>
    <mergeCell ref="A5:K5"/>
    <mergeCell ref="A29:K29"/>
    <mergeCell ref="A30:K30"/>
    <mergeCell ref="A31:K31"/>
  </mergeCells>
  <conditionalFormatting sqref="G1:K1">
    <cfRule type="cellIs" dxfId="8" priority="1" operator="equal">
      <formula>0</formula>
    </cfRule>
  </conditionalFormatting>
  <pageMargins left="0.7" right="0.7" top="0.75" bottom="0.75" header="0.3" footer="0.3"/>
  <pageSetup scale="85" orientation="portrait" r:id="rId1"/>
  <headerFooter>
    <oddHeader xml:space="preserve">&amp;L&amp;G
&amp;R&amp;G
</oddHeader>
    <oddFooter xml:space="preserve">&amp;R
</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T119"/>
  <sheetViews>
    <sheetView showGridLines="0" zoomScale="90" zoomScaleNormal="90" workbookViewId="0">
      <selection activeCell="B87" sqref="B87"/>
    </sheetView>
  </sheetViews>
  <sheetFormatPr defaultRowHeight="12.75" x14ac:dyDescent="0.2"/>
  <cols>
    <col min="1" max="1" width="23.42578125" style="186" customWidth="1"/>
    <col min="2" max="2" width="11.28515625" style="215" customWidth="1"/>
    <col min="3" max="3" width="9.140625" style="214"/>
    <col min="4" max="4" width="9.140625" style="215"/>
    <col min="5" max="5" width="17.7109375" style="215" customWidth="1"/>
    <col min="6" max="6" width="7.7109375" style="215" customWidth="1"/>
    <col min="7" max="7" width="11" style="215" customWidth="1"/>
    <col min="8" max="8" width="16.7109375" style="215" customWidth="1"/>
    <col min="9" max="9" width="18.42578125" style="35" bestFit="1" customWidth="1"/>
    <col min="10" max="10" width="0" style="35" hidden="1" customWidth="1"/>
    <col min="11" max="11" width="11" style="35" hidden="1" customWidth="1"/>
    <col min="12" max="12" width="9.140625" style="35" hidden="1" customWidth="1"/>
    <col min="13" max="16" width="9.140625" style="35"/>
    <col min="17" max="17" width="29.28515625" style="35" bestFit="1" customWidth="1"/>
    <col min="18" max="16384" width="9.140625" style="35"/>
  </cols>
  <sheetData>
    <row r="1" spans="1:11" ht="9.75" customHeight="1" x14ac:dyDescent="0.2">
      <c r="B1" s="186"/>
      <c r="C1" s="185"/>
      <c r="D1" s="186"/>
      <c r="E1" s="186"/>
      <c r="F1" s="186"/>
      <c r="G1" s="186"/>
      <c r="H1" s="186"/>
      <c r="J1" s="353"/>
      <c r="K1" s="354"/>
    </row>
    <row r="2" spans="1:11" ht="15" customHeight="1" x14ac:dyDescent="0.2">
      <c r="A2" s="47"/>
      <c r="B2" s="216"/>
      <c r="C2" s="130"/>
      <c r="D2" s="216"/>
      <c r="J2" s="353"/>
      <c r="K2" s="354"/>
    </row>
    <row r="3" spans="1:11" ht="15.75" customHeight="1" x14ac:dyDescent="0.2">
      <c r="A3" s="198" t="s">
        <v>188</v>
      </c>
      <c r="B3" s="364"/>
      <c r="C3" s="365"/>
      <c r="D3" s="365"/>
      <c r="E3" s="366"/>
      <c r="G3" s="199" t="s">
        <v>12</v>
      </c>
      <c r="H3" s="49">
        <f ca="1">TODAY()</f>
        <v>43679</v>
      </c>
      <c r="J3" s="356"/>
      <c r="K3" s="356"/>
    </row>
    <row r="4" spans="1:11" ht="9.75" customHeight="1" x14ac:dyDescent="0.2">
      <c r="A4" s="38"/>
      <c r="B4" s="201"/>
      <c r="C4" s="201"/>
      <c r="D4" s="201"/>
      <c r="E4" s="201"/>
      <c r="G4" s="199"/>
      <c r="H4" s="39"/>
      <c r="J4" s="353"/>
      <c r="K4" s="353"/>
    </row>
    <row r="5" spans="1:11" ht="9.75" customHeight="1" x14ac:dyDescent="0.2">
      <c r="A5" s="38"/>
      <c r="B5" s="201"/>
      <c r="C5" s="201"/>
      <c r="D5" s="201"/>
      <c r="E5" s="201"/>
      <c r="G5" s="199"/>
      <c r="H5" s="40"/>
      <c r="J5" s="353"/>
      <c r="K5" s="353"/>
    </row>
    <row r="6" spans="1:11" ht="15" customHeight="1" x14ac:dyDescent="0.2">
      <c r="A6" s="198" t="s">
        <v>183</v>
      </c>
      <c r="B6" s="355"/>
      <c r="C6" s="347"/>
      <c r="D6" s="355"/>
      <c r="E6" s="347"/>
      <c r="G6" s="199" t="s">
        <v>15</v>
      </c>
      <c r="H6" s="30"/>
    </row>
    <row r="7" spans="1:11" x14ac:dyDescent="0.2">
      <c r="A7" s="38"/>
      <c r="B7" s="199" t="s">
        <v>46</v>
      </c>
      <c r="C7" s="216"/>
      <c r="D7" s="199" t="s">
        <v>45</v>
      </c>
      <c r="E7" s="216"/>
      <c r="G7" s="199"/>
      <c r="H7" s="40"/>
    </row>
    <row r="8" spans="1:11" ht="12.75" customHeight="1" x14ac:dyDescent="0.2">
      <c r="A8" s="198"/>
      <c r="B8" s="110"/>
      <c r="C8" s="201"/>
      <c r="D8" s="201"/>
      <c r="E8" s="188"/>
      <c r="F8" s="188"/>
      <c r="G8" s="188"/>
      <c r="H8" s="102" t="str">
        <f>IF(H12=1,((K8+K10)/AMI!B14),IF(H12=2,(K8+K10)/AMI!C14,IF(H12=3,(K8+K10)/AMI!D14,IF(H12=4,(K8+K10)/AMI!E14,IF(H12=5,((K8+K10)/AMI!F14),IF(H12=6,((K8+K10))/AMI!G14,""))))))</f>
        <v/>
      </c>
      <c r="K8" s="176">
        <f>H11*12</f>
        <v>0</v>
      </c>
    </row>
    <row r="9" spans="1:11" ht="13.5" customHeight="1" x14ac:dyDescent="0.2">
      <c r="A9" s="198" t="s">
        <v>42</v>
      </c>
      <c r="B9" s="147"/>
      <c r="C9" s="201"/>
      <c r="D9" s="201"/>
      <c r="E9" s="361" t="s">
        <v>204</v>
      </c>
      <c r="F9" s="362"/>
      <c r="G9" s="363"/>
      <c r="H9" s="48" t="str">
        <f>IF(H12=7,((K8+K10)/AMI!H14),IF(H12=8,(K8+K10)/AMI!I14,IF(H12=9,(K8+K10)/AMI!J14,IF(H12=10,(K8+K10)/AMI!K14,""))))</f>
        <v/>
      </c>
      <c r="K9" s="93"/>
    </row>
    <row r="10" spans="1:11" ht="7.5" customHeight="1" x14ac:dyDescent="0.2">
      <c r="B10" s="103"/>
      <c r="C10" s="103"/>
      <c r="D10" s="103"/>
      <c r="E10" s="188"/>
      <c r="F10" s="188"/>
      <c r="G10" s="188"/>
      <c r="K10" s="176">
        <f>(D10*12)</f>
        <v>0</v>
      </c>
    </row>
    <row r="11" spans="1:11" ht="24" customHeight="1" x14ac:dyDescent="0.2">
      <c r="A11" s="203" t="s">
        <v>0</v>
      </c>
      <c r="B11" s="203"/>
      <c r="C11" s="367"/>
      <c r="D11" s="368"/>
      <c r="E11" s="94"/>
      <c r="F11" s="94"/>
      <c r="G11" s="41" t="s">
        <v>94</v>
      </c>
      <c r="H11" s="95">
        <f>'Income Calculations Sheet'!H45:K45</f>
        <v>0</v>
      </c>
    </row>
    <row r="12" spans="1:11" ht="14.45" customHeight="1" x14ac:dyDescent="0.2">
      <c r="A12" s="185"/>
      <c r="B12" s="33"/>
      <c r="G12" s="41" t="s">
        <v>33</v>
      </c>
      <c r="H12" s="96"/>
      <c r="I12" s="45"/>
    </row>
    <row r="13" spans="1:11" ht="7.5" customHeight="1" x14ac:dyDescent="0.2">
      <c r="B13" s="42"/>
      <c r="C13" s="97"/>
      <c r="D13" s="97"/>
      <c r="E13" s="97"/>
      <c r="F13" s="97"/>
      <c r="G13" s="97"/>
      <c r="H13" s="97"/>
    </row>
    <row r="14" spans="1:11" ht="12" customHeight="1" x14ac:dyDescent="0.2">
      <c r="B14" s="33"/>
      <c r="C14" s="359"/>
      <c r="D14" s="360"/>
      <c r="E14" s="360"/>
      <c r="F14" s="360"/>
      <c r="G14" s="360"/>
      <c r="H14" s="360"/>
    </row>
    <row r="15" spans="1:11" ht="17.25" customHeight="1" x14ac:dyDescent="0.2">
      <c r="B15" s="109">
        <f>(B12+B14)</f>
        <v>0</v>
      </c>
      <c r="C15" s="360"/>
      <c r="D15" s="360"/>
      <c r="E15" s="360"/>
      <c r="F15" s="360"/>
      <c r="G15" s="360"/>
      <c r="H15" s="360"/>
    </row>
    <row r="16" spans="1:11" s="150" customFormat="1" ht="6.75" customHeight="1" x14ac:dyDescent="0.2">
      <c r="A16" s="186"/>
      <c r="B16" s="43"/>
      <c r="C16" s="97"/>
      <c r="D16" s="97"/>
      <c r="E16" s="97"/>
      <c r="F16" s="97"/>
      <c r="G16" s="97"/>
      <c r="H16" s="97"/>
    </row>
    <row r="17" spans="1:254" s="150" customFormat="1" ht="16.899999999999999" customHeight="1" x14ac:dyDescent="0.2">
      <c r="A17" s="185" t="s">
        <v>161</v>
      </c>
      <c r="B17" s="214"/>
      <c r="C17" s="277"/>
      <c r="D17" s="276"/>
      <c r="E17" s="251"/>
      <c r="F17" s="6"/>
      <c r="G17" s="201"/>
      <c r="H17" s="201"/>
      <c r="I17" s="103"/>
      <c r="J17" s="103"/>
      <c r="K17" s="103"/>
      <c r="L17" s="103"/>
      <c r="M17" s="103"/>
      <c r="N17" s="103"/>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149"/>
      <c r="FS17" s="149"/>
      <c r="FT17" s="149"/>
      <c r="FU17" s="149"/>
      <c r="FV17" s="149"/>
      <c r="FW17" s="149"/>
      <c r="FX17" s="149"/>
      <c r="FY17" s="149"/>
      <c r="FZ17" s="149"/>
      <c r="GA17" s="149"/>
      <c r="GB17" s="149"/>
      <c r="GC17" s="149"/>
      <c r="GD17" s="149"/>
      <c r="GE17" s="149"/>
      <c r="GF17" s="149"/>
      <c r="GG17" s="149"/>
      <c r="GH17" s="149"/>
      <c r="GI17" s="149"/>
      <c r="GJ17" s="149"/>
      <c r="GK17" s="149"/>
      <c r="GL17" s="149"/>
      <c r="GM17" s="149"/>
      <c r="GN17" s="149"/>
      <c r="GO17" s="149"/>
      <c r="GP17" s="149"/>
      <c r="GQ17" s="149"/>
      <c r="GR17" s="149"/>
      <c r="GS17" s="149"/>
      <c r="GT17" s="149"/>
      <c r="GU17" s="149"/>
      <c r="GV17" s="149"/>
      <c r="GW17" s="149"/>
      <c r="GX17" s="149"/>
      <c r="GY17" s="149"/>
      <c r="GZ17" s="149"/>
      <c r="HA17" s="149"/>
      <c r="HB17" s="149"/>
      <c r="HC17" s="149"/>
      <c r="HD17" s="149"/>
      <c r="HE17" s="149"/>
      <c r="HF17" s="149"/>
      <c r="HG17" s="149"/>
      <c r="HH17" s="149"/>
      <c r="HI17" s="149"/>
      <c r="HJ17" s="149"/>
      <c r="HK17" s="149"/>
      <c r="HL17" s="149"/>
      <c r="HM17" s="149"/>
      <c r="HN17" s="149"/>
      <c r="HO17" s="149"/>
      <c r="HP17" s="149"/>
      <c r="HQ17" s="149"/>
      <c r="HR17" s="149"/>
      <c r="HS17" s="149"/>
      <c r="HT17" s="149"/>
      <c r="HU17" s="149"/>
      <c r="HV17" s="149"/>
      <c r="HW17" s="149"/>
      <c r="HX17" s="149"/>
      <c r="HY17" s="149"/>
      <c r="HZ17" s="149"/>
      <c r="IA17" s="149"/>
      <c r="IB17" s="149"/>
      <c r="IC17" s="149"/>
      <c r="ID17" s="149"/>
      <c r="IE17" s="149"/>
      <c r="IF17" s="149"/>
      <c r="IG17" s="149"/>
      <c r="IH17" s="149"/>
      <c r="II17" s="149"/>
      <c r="IJ17" s="149"/>
      <c r="IK17" s="149"/>
      <c r="IL17" s="149"/>
      <c r="IM17" s="149"/>
      <c r="IN17" s="149"/>
      <c r="IO17" s="149"/>
      <c r="IP17" s="149"/>
      <c r="IQ17" s="149"/>
      <c r="IR17" s="149"/>
      <c r="IS17" s="149"/>
      <c r="IT17" s="149"/>
    </row>
    <row r="18" spans="1:254" s="150" customFormat="1" ht="6.75" customHeight="1" x14ac:dyDescent="0.2">
      <c r="A18" s="186"/>
      <c r="B18" s="43"/>
      <c r="C18" s="97"/>
      <c r="D18" s="97"/>
      <c r="E18" s="97"/>
      <c r="F18" s="97"/>
      <c r="G18" s="97"/>
      <c r="H18" s="97"/>
    </row>
    <row r="19" spans="1:254" s="270" customFormat="1" ht="14.25" customHeight="1" x14ac:dyDescent="0.2">
      <c r="A19" s="270" t="s">
        <v>247</v>
      </c>
      <c r="B19" s="316"/>
      <c r="C19" s="97"/>
      <c r="D19" s="97"/>
      <c r="E19" s="97"/>
      <c r="F19" s="97"/>
      <c r="G19" s="97"/>
      <c r="H19" s="97"/>
    </row>
    <row r="20" spans="1:254" s="270" customFormat="1" ht="6.75" customHeight="1" x14ac:dyDescent="0.2">
      <c r="B20" s="43"/>
      <c r="C20" s="97"/>
      <c r="D20" s="97"/>
      <c r="E20" s="97"/>
      <c r="F20" s="97"/>
      <c r="G20" s="97"/>
      <c r="H20" s="97"/>
    </row>
    <row r="21" spans="1:254" s="317" customFormat="1" ht="16.5" customHeight="1" x14ac:dyDescent="0.2">
      <c r="A21" s="317" t="s">
        <v>248</v>
      </c>
      <c r="B21" s="369"/>
      <c r="C21" s="370"/>
      <c r="D21" s="370"/>
      <c r="E21" s="97"/>
      <c r="F21" s="97"/>
      <c r="G21" s="97"/>
      <c r="H21" s="97"/>
    </row>
    <row r="22" spans="1:254" s="317" customFormat="1" ht="6.75" customHeight="1" x14ac:dyDescent="0.2">
      <c r="B22" s="43"/>
      <c r="C22" s="97"/>
      <c r="D22" s="97"/>
      <c r="E22" s="97"/>
      <c r="F22" s="97"/>
      <c r="G22" s="97"/>
      <c r="H22" s="97"/>
    </row>
    <row r="23" spans="1:254" s="318" customFormat="1" ht="15.75" customHeight="1" x14ac:dyDescent="0.2">
      <c r="A23" s="196" t="s">
        <v>240</v>
      </c>
      <c r="B23" s="357"/>
      <c r="C23" s="358"/>
      <c r="D23" s="358"/>
      <c r="E23" s="358"/>
      <c r="F23" s="198"/>
      <c r="G23" s="199"/>
      <c r="H23" s="44"/>
    </row>
    <row r="24" spans="1:254" s="318" customFormat="1" ht="6.75" customHeight="1" x14ac:dyDescent="0.2">
      <c r="B24" s="43"/>
      <c r="C24" s="97"/>
      <c r="D24" s="97"/>
      <c r="E24" s="97"/>
      <c r="F24" s="97"/>
      <c r="G24" s="97"/>
      <c r="H24" s="97"/>
    </row>
    <row r="25" spans="1:254" ht="15.75" customHeight="1" x14ac:dyDescent="0.2">
      <c r="A25" s="196" t="s">
        <v>249</v>
      </c>
      <c r="B25" s="357"/>
      <c r="C25" s="358"/>
      <c r="D25" s="358"/>
      <c r="E25" s="358"/>
      <c r="F25" s="198"/>
      <c r="G25" s="199"/>
      <c r="H25" s="44"/>
    </row>
    <row r="26" spans="1:254" ht="9.6" customHeight="1" x14ac:dyDescent="0.2"/>
    <row r="27" spans="1:254" ht="14.25" x14ac:dyDescent="0.2">
      <c r="A27" s="196" t="s">
        <v>1</v>
      </c>
      <c r="B27" s="196"/>
      <c r="C27" s="196"/>
      <c r="D27" s="196"/>
      <c r="E27" s="196"/>
      <c r="F27" s="196"/>
      <c r="G27" s="196"/>
      <c r="H27" s="196"/>
    </row>
    <row r="28" spans="1:254" ht="6" customHeight="1" x14ac:dyDescent="0.2"/>
    <row r="29" spans="1:254" x14ac:dyDescent="0.2">
      <c r="B29" s="36"/>
      <c r="D29" s="198" t="s">
        <v>17</v>
      </c>
      <c r="E29" s="190"/>
      <c r="F29" s="194"/>
      <c r="G29" s="194"/>
      <c r="H29" s="195"/>
    </row>
    <row r="30" spans="1:254" ht="4.5" customHeight="1" x14ac:dyDescent="0.2">
      <c r="D30" s="198"/>
    </row>
    <row r="31" spans="1:254" x14ac:dyDescent="0.2">
      <c r="B31" s="36"/>
      <c r="D31" s="198" t="s">
        <v>17</v>
      </c>
      <c r="E31" s="190"/>
      <c r="F31" s="191"/>
      <c r="G31" s="191"/>
      <c r="H31" s="192"/>
    </row>
    <row r="32" spans="1:254" ht="4.5" customHeight="1" x14ac:dyDescent="0.2">
      <c r="D32" s="198"/>
    </row>
    <row r="33" spans="1:8" x14ac:dyDescent="0.2">
      <c r="B33" s="36"/>
      <c r="D33" s="198" t="s">
        <v>17</v>
      </c>
      <c r="E33" s="190"/>
      <c r="F33" s="191"/>
      <c r="G33" s="191"/>
      <c r="H33" s="192"/>
    </row>
    <row r="34" spans="1:8" ht="9" customHeight="1" x14ac:dyDescent="0.2">
      <c r="A34" s="189"/>
      <c r="B34" s="189"/>
      <c r="C34" s="189"/>
      <c r="D34" s="189"/>
      <c r="E34" s="189"/>
      <c r="F34" s="189"/>
      <c r="G34" s="189"/>
      <c r="H34" s="189"/>
    </row>
    <row r="35" spans="1:8" s="186" customFormat="1" x14ac:dyDescent="0.2">
      <c r="A35" s="202" t="s">
        <v>116</v>
      </c>
      <c r="B35" s="36"/>
      <c r="C35" s="214"/>
      <c r="D35" s="198" t="s">
        <v>50</v>
      </c>
      <c r="E35" s="190"/>
      <c r="F35" s="191"/>
      <c r="G35" s="191"/>
      <c r="H35" s="192"/>
    </row>
    <row r="36" spans="1:8" s="186" customFormat="1" ht="9" customHeight="1" x14ac:dyDescent="0.2">
      <c r="A36" s="189"/>
      <c r="B36" s="189"/>
      <c r="C36" s="189"/>
      <c r="D36" s="189"/>
      <c r="E36" s="189"/>
      <c r="F36" s="189"/>
      <c r="G36" s="189"/>
      <c r="H36" s="189"/>
    </row>
    <row r="37" spans="1:8" s="186" customFormat="1" ht="18.75" hidden="1" customHeight="1" thickBot="1" x14ac:dyDescent="0.25">
      <c r="A37" s="210" t="s">
        <v>198</v>
      </c>
      <c r="B37" s="211"/>
      <c r="C37" s="211"/>
      <c r="D37" s="211"/>
      <c r="E37" s="211"/>
      <c r="F37" s="211"/>
      <c r="G37" s="211"/>
      <c r="H37" s="211"/>
    </row>
    <row r="38" spans="1:8" s="186" customFormat="1" ht="9" hidden="1" customHeight="1" thickTop="1" x14ac:dyDescent="0.2">
      <c r="A38" s="189"/>
      <c r="B38" s="189"/>
      <c r="C38" s="189"/>
      <c r="D38" s="189"/>
      <c r="E38" s="189"/>
      <c r="F38" s="189"/>
      <c r="G38" s="189"/>
      <c r="H38" s="189"/>
    </row>
    <row r="39" spans="1:8" s="186" customFormat="1" hidden="1" x14ac:dyDescent="0.2">
      <c r="A39" s="202" t="s">
        <v>199</v>
      </c>
      <c r="B39" s="36"/>
      <c r="C39" s="214"/>
      <c r="D39" s="198"/>
      <c r="E39" s="46"/>
      <c r="F39" s="46"/>
      <c r="G39" s="46"/>
      <c r="H39" s="46"/>
    </row>
    <row r="40" spans="1:8" s="186" customFormat="1" ht="9" hidden="1" customHeight="1" x14ac:dyDescent="0.2">
      <c r="A40" s="189"/>
      <c r="B40" s="189"/>
      <c r="C40" s="189"/>
      <c r="D40" s="189"/>
      <c r="E40" s="189"/>
      <c r="F40" s="189"/>
      <c r="G40" s="189"/>
      <c r="H40" s="189"/>
    </row>
    <row r="41" spans="1:8" s="186" customFormat="1" hidden="1" x14ac:dyDescent="0.2">
      <c r="A41" s="202" t="s">
        <v>200</v>
      </c>
      <c r="B41" s="36"/>
      <c r="C41" s="214"/>
      <c r="D41" s="198"/>
      <c r="E41" s="46"/>
      <c r="F41" s="46"/>
      <c r="G41" s="46"/>
      <c r="H41" s="46"/>
    </row>
    <row r="42" spans="1:8" s="186" customFormat="1" ht="9" hidden="1" customHeight="1" x14ac:dyDescent="0.2">
      <c r="A42" s="189"/>
      <c r="B42" s="189"/>
      <c r="C42" s="189"/>
      <c r="D42" s="189"/>
      <c r="E42" s="189"/>
      <c r="F42" s="189"/>
      <c r="G42" s="189"/>
      <c r="H42" s="189"/>
    </row>
    <row r="43" spans="1:8" s="186" customFormat="1" hidden="1" x14ac:dyDescent="0.2">
      <c r="A43" s="202" t="s">
        <v>201</v>
      </c>
      <c r="B43" s="36"/>
      <c r="C43" s="214"/>
      <c r="D43" s="198"/>
      <c r="E43" s="46"/>
      <c r="F43" s="46"/>
      <c r="G43" s="46"/>
      <c r="H43" s="46"/>
    </row>
    <row r="44" spans="1:8" s="186" customFormat="1" ht="9" hidden="1" customHeight="1" x14ac:dyDescent="0.2">
      <c r="A44" s="189"/>
      <c r="B44" s="189"/>
      <c r="C44" s="189"/>
      <c r="D44" s="189"/>
      <c r="E44" s="189"/>
      <c r="F44" s="189"/>
      <c r="G44" s="189"/>
      <c r="H44" s="189"/>
    </row>
    <row r="45" spans="1:8" s="186" customFormat="1" hidden="1" x14ac:dyDescent="0.2">
      <c r="A45" s="202" t="s">
        <v>202</v>
      </c>
      <c r="B45" s="36"/>
      <c r="C45" s="214"/>
      <c r="D45" s="198"/>
      <c r="E45" s="46"/>
      <c r="F45" s="46"/>
      <c r="G45" s="46"/>
      <c r="H45" s="46"/>
    </row>
    <row r="46" spans="1:8" s="186" customFormat="1" ht="9" hidden="1" customHeight="1" x14ac:dyDescent="0.2">
      <c r="A46" s="189"/>
      <c r="B46" s="189"/>
      <c r="C46" s="189"/>
      <c r="D46" s="189"/>
      <c r="E46" s="189"/>
      <c r="F46" s="189"/>
      <c r="G46" s="189"/>
      <c r="H46" s="189"/>
    </row>
    <row r="47" spans="1:8" s="186" customFormat="1" hidden="1" x14ac:dyDescent="0.2">
      <c r="A47" s="202" t="s">
        <v>203</v>
      </c>
      <c r="B47" s="36"/>
      <c r="C47" s="214"/>
      <c r="D47" s="198"/>
      <c r="E47" s="46"/>
      <c r="F47" s="46"/>
      <c r="G47" s="46"/>
      <c r="H47" s="46"/>
    </row>
    <row r="48" spans="1:8" s="186" customFormat="1" ht="9" customHeight="1" x14ac:dyDescent="0.2">
      <c r="A48" s="189"/>
      <c r="B48" s="189"/>
      <c r="C48" s="189"/>
      <c r="D48" s="189"/>
      <c r="E48" s="189"/>
      <c r="F48" s="189"/>
      <c r="G48" s="189"/>
      <c r="H48" s="189"/>
    </row>
    <row r="49" spans="1:254" x14ac:dyDescent="0.2">
      <c r="A49" s="187" t="s">
        <v>13</v>
      </c>
      <c r="B49" s="209">
        <f>B15+B29+B31+B33+B35+B39+B41+B43+B45+B47</f>
        <v>0</v>
      </c>
    </row>
    <row r="50" spans="1:254" x14ac:dyDescent="0.2">
      <c r="A50" s="198"/>
      <c r="B50" s="42"/>
    </row>
    <row r="51" spans="1:254" ht="14.25" x14ac:dyDescent="0.2">
      <c r="A51" s="193" t="s">
        <v>16</v>
      </c>
      <c r="B51" s="193"/>
      <c r="C51" s="193"/>
      <c r="D51" s="193"/>
      <c r="E51" s="199"/>
      <c r="F51" s="197"/>
      <c r="G51" s="197"/>
      <c r="H51" s="197"/>
    </row>
    <row r="52" spans="1:254" ht="6.75" customHeight="1" x14ac:dyDescent="0.2">
      <c r="A52" s="185"/>
      <c r="B52" s="214"/>
      <c r="D52" s="214"/>
      <c r="E52" s="197"/>
      <c r="F52" s="197"/>
      <c r="G52" s="197"/>
      <c r="H52" s="197"/>
      <c r="I52" s="103"/>
      <c r="J52" s="103"/>
      <c r="K52" s="103"/>
      <c r="L52" s="103"/>
      <c r="M52" s="103"/>
      <c r="N52" s="103"/>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c r="DJ52" s="348"/>
      <c r="DK52" s="348"/>
      <c r="DL52" s="348"/>
      <c r="DM52" s="348"/>
      <c r="DN52" s="348"/>
      <c r="DO52" s="348"/>
      <c r="DP52" s="348"/>
      <c r="DQ52" s="348"/>
      <c r="DR52" s="348"/>
      <c r="DS52" s="348"/>
      <c r="DT52" s="348"/>
      <c r="DU52" s="348"/>
      <c r="DV52" s="348"/>
      <c r="DW52" s="348"/>
      <c r="DX52" s="348"/>
      <c r="DY52" s="348"/>
      <c r="DZ52" s="348"/>
      <c r="EA52" s="348"/>
      <c r="EB52" s="348"/>
      <c r="EC52" s="348"/>
      <c r="ED52" s="348"/>
      <c r="EE52" s="348"/>
      <c r="EF52" s="348"/>
      <c r="EG52" s="348"/>
      <c r="EH52" s="348"/>
      <c r="EI52" s="348"/>
      <c r="EJ52" s="348"/>
      <c r="EK52" s="348"/>
      <c r="EL52" s="348"/>
      <c r="EM52" s="348"/>
      <c r="EN52" s="348"/>
      <c r="EO52" s="348"/>
      <c r="EP52" s="348"/>
      <c r="EQ52" s="348"/>
      <c r="ER52" s="348"/>
      <c r="ES52" s="348"/>
      <c r="ET52" s="348"/>
      <c r="EU52" s="348"/>
      <c r="EV52" s="348"/>
      <c r="EW52" s="348"/>
      <c r="EX52" s="348"/>
      <c r="EY52" s="348"/>
      <c r="EZ52" s="348"/>
      <c r="FA52" s="348"/>
      <c r="FB52" s="348"/>
      <c r="FC52" s="348"/>
      <c r="FD52" s="348"/>
      <c r="FE52" s="348"/>
      <c r="FF52" s="348"/>
      <c r="FG52" s="348"/>
      <c r="FH52" s="348"/>
      <c r="FI52" s="348"/>
      <c r="FJ52" s="348"/>
      <c r="FK52" s="348"/>
      <c r="FL52" s="348"/>
      <c r="FM52" s="348"/>
      <c r="FN52" s="348"/>
      <c r="FO52" s="348"/>
      <c r="FP52" s="348"/>
      <c r="FQ52" s="348"/>
      <c r="FR52" s="348"/>
      <c r="FS52" s="348"/>
      <c r="FT52" s="348"/>
      <c r="FU52" s="348"/>
      <c r="FV52" s="348"/>
      <c r="FW52" s="348"/>
      <c r="FX52" s="348"/>
      <c r="FY52" s="348"/>
      <c r="FZ52" s="348"/>
      <c r="GA52" s="348"/>
      <c r="GB52" s="348"/>
      <c r="GC52" s="348"/>
      <c r="GD52" s="348"/>
      <c r="GE52" s="348"/>
      <c r="GF52" s="348"/>
      <c r="GG52" s="348"/>
      <c r="GH52" s="348"/>
      <c r="GI52" s="348"/>
      <c r="GJ52" s="348"/>
      <c r="GK52" s="348"/>
      <c r="GL52" s="348"/>
      <c r="GM52" s="348"/>
      <c r="GN52" s="348"/>
      <c r="GO52" s="348"/>
      <c r="GP52" s="348"/>
      <c r="GQ52" s="348"/>
      <c r="GR52" s="348"/>
      <c r="GS52" s="348"/>
      <c r="GT52" s="348"/>
      <c r="GU52" s="348"/>
      <c r="GV52" s="348"/>
      <c r="GW52" s="348"/>
      <c r="GX52" s="348"/>
      <c r="GY52" s="348"/>
      <c r="GZ52" s="348"/>
      <c r="HA52" s="348"/>
      <c r="HB52" s="348"/>
      <c r="HC52" s="348"/>
      <c r="HD52" s="348"/>
      <c r="HE52" s="348"/>
      <c r="HF52" s="348"/>
      <c r="HG52" s="348"/>
      <c r="HH52" s="348"/>
      <c r="HI52" s="348"/>
      <c r="HJ52" s="348"/>
      <c r="HK52" s="348"/>
      <c r="HL52" s="348"/>
      <c r="HM52" s="348"/>
      <c r="HN52" s="348"/>
      <c r="HO52" s="348"/>
      <c r="HP52" s="348"/>
      <c r="HQ52" s="348"/>
      <c r="HR52" s="348"/>
      <c r="HS52" s="348"/>
      <c r="HT52" s="348"/>
      <c r="HU52" s="348"/>
      <c r="HV52" s="348"/>
      <c r="HW52" s="348"/>
      <c r="HX52" s="348"/>
      <c r="HY52" s="348"/>
      <c r="HZ52" s="348"/>
      <c r="IA52" s="348"/>
      <c r="IB52" s="348"/>
      <c r="IC52" s="348"/>
      <c r="ID52" s="348"/>
      <c r="IE52" s="348"/>
      <c r="IF52" s="348"/>
      <c r="IG52" s="348"/>
      <c r="IH52" s="348"/>
      <c r="II52" s="348"/>
      <c r="IJ52" s="348"/>
      <c r="IK52" s="348"/>
      <c r="IL52" s="348"/>
      <c r="IM52" s="348"/>
      <c r="IN52" s="348"/>
      <c r="IO52" s="348"/>
      <c r="IP52" s="348"/>
      <c r="IQ52" s="348"/>
      <c r="IR52" s="348"/>
      <c r="IS52" s="348"/>
      <c r="IT52" s="348"/>
    </row>
    <row r="53" spans="1:254" ht="16.899999999999999" customHeight="1" x14ac:dyDescent="0.2">
      <c r="A53" s="72" t="s">
        <v>166</v>
      </c>
      <c r="B53" s="214"/>
      <c r="D53" s="193"/>
      <c r="E53" s="216"/>
      <c r="F53" s="200"/>
      <c r="G53" s="200"/>
      <c r="H53" s="200"/>
      <c r="I53" s="103"/>
      <c r="J53" s="103"/>
      <c r="K53" s="103"/>
      <c r="L53" s="103"/>
      <c r="M53" s="103"/>
      <c r="N53" s="103"/>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row>
    <row r="54" spans="1:254" s="181" customFormat="1" ht="6.75" customHeight="1" x14ac:dyDescent="0.2">
      <c r="A54" s="185"/>
      <c r="B54" s="214"/>
      <c r="C54" s="214"/>
      <c r="D54" s="214"/>
      <c r="E54" s="197"/>
      <c r="F54" s="197"/>
      <c r="G54" s="197"/>
      <c r="H54" s="197"/>
      <c r="I54" s="103"/>
      <c r="J54" s="103"/>
      <c r="K54" s="103"/>
      <c r="L54" s="103"/>
      <c r="M54" s="103"/>
      <c r="N54" s="103"/>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c r="CI54" s="348"/>
      <c r="CJ54" s="348"/>
      <c r="CK54" s="348"/>
      <c r="CL54" s="348"/>
      <c r="CM54" s="348"/>
      <c r="CN54" s="348"/>
      <c r="CO54" s="348"/>
      <c r="CP54" s="348"/>
      <c r="CQ54" s="348"/>
      <c r="CR54" s="348"/>
      <c r="CS54" s="348"/>
      <c r="CT54" s="348"/>
      <c r="CU54" s="348"/>
      <c r="CV54" s="348"/>
      <c r="CW54" s="348"/>
      <c r="CX54" s="348"/>
      <c r="CY54" s="348"/>
      <c r="CZ54" s="348"/>
      <c r="DA54" s="348"/>
      <c r="DB54" s="348"/>
      <c r="DC54" s="348"/>
      <c r="DD54" s="348"/>
      <c r="DE54" s="348"/>
      <c r="DF54" s="348"/>
      <c r="DG54" s="348"/>
      <c r="DH54" s="348"/>
      <c r="DI54" s="348"/>
      <c r="DJ54" s="348"/>
      <c r="DK54" s="348"/>
      <c r="DL54" s="348"/>
      <c r="DM54" s="348"/>
      <c r="DN54" s="348"/>
      <c r="DO54" s="348"/>
      <c r="DP54" s="348"/>
      <c r="DQ54" s="348"/>
      <c r="DR54" s="348"/>
      <c r="DS54" s="348"/>
      <c r="DT54" s="348"/>
      <c r="DU54" s="348"/>
      <c r="DV54" s="348"/>
      <c r="DW54" s="348"/>
      <c r="DX54" s="348"/>
      <c r="DY54" s="348"/>
      <c r="DZ54" s="348"/>
      <c r="EA54" s="348"/>
      <c r="EB54" s="348"/>
      <c r="EC54" s="348"/>
      <c r="ED54" s="348"/>
      <c r="EE54" s="348"/>
      <c r="EF54" s="348"/>
      <c r="EG54" s="348"/>
      <c r="EH54" s="348"/>
      <c r="EI54" s="348"/>
      <c r="EJ54" s="348"/>
      <c r="EK54" s="348"/>
      <c r="EL54" s="348"/>
      <c r="EM54" s="348"/>
      <c r="EN54" s="348"/>
      <c r="EO54" s="348"/>
      <c r="EP54" s="348"/>
      <c r="EQ54" s="348"/>
      <c r="ER54" s="348"/>
      <c r="ES54" s="348"/>
      <c r="ET54" s="348"/>
      <c r="EU54" s="348"/>
      <c r="EV54" s="348"/>
      <c r="EW54" s="348"/>
      <c r="EX54" s="348"/>
      <c r="EY54" s="348"/>
      <c r="EZ54" s="348"/>
      <c r="FA54" s="348"/>
      <c r="FB54" s="348"/>
      <c r="FC54" s="348"/>
      <c r="FD54" s="348"/>
      <c r="FE54" s="348"/>
      <c r="FF54" s="348"/>
      <c r="FG54" s="348"/>
      <c r="FH54" s="348"/>
      <c r="FI54" s="348"/>
      <c r="FJ54" s="348"/>
      <c r="FK54" s="348"/>
      <c r="FL54" s="348"/>
      <c r="FM54" s="348"/>
      <c r="FN54" s="348"/>
      <c r="FO54" s="348"/>
      <c r="FP54" s="348"/>
      <c r="FQ54" s="348"/>
      <c r="FR54" s="348"/>
      <c r="FS54" s="348"/>
      <c r="FT54" s="348"/>
      <c r="FU54" s="348"/>
      <c r="FV54" s="348"/>
      <c r="FW54" s="348"/>
      <c r="FX54" s="348"/>
      <c r="FY54" s="348"/>
      <c r="FZ54" s="348"/>
      <c r="GA54" s="348"/>
      <c r="GB54" s="348"/>
      <c r="GC54" s="348"/>
      <c r="GD54" s="348"/>
      <c r="GE54" s="348"/>
      <c r="GF54" s="348"/>
      <c r="GG54" s="348"/>
      <c r="GH54" s="348"/>
      <c r="GI54" s="348"/>
      <c r="GJ54" s="348"/>
      <c r="GK54" s="348"/>
      <c r="GL54" s="348"/>
      <c r="GM54" s="348"/>
      <c r="GN54" s="348"/>
      <c r="GO54" s="348"/>
      <c r="GP54" s="348"/>
      <c r="GQ54" s="348"/>
      <c r="GR54" s="348"/>
      <c r="GS54" s="348"/>
      <c r="GT54" s="348"/>
      <c r="GU54" s="348"/>
      <c r="GV54" s="348"/>
      <c r="GW54" s="348"/>
      <c r="GX54" s="348"/>
      <c r="GY54" s="348"/>
      <c r="GZ54" s="348"/>
      <c r="HA54" s="348"/>
      <c r="HB54" s="348"/>
      <c r="HC54" s="348"/>
      <c r="HD54" s="348"/>
      <c r="HE54" s="348"/>
      <c r="HF54" s="348"/>
      <c r="HG54" s="348"/>
      <c r="HH54" s="348"/>
      <c r="HI54" s="348"/>
      <c r="HJ54" s="348"/>
      <c r="HK54" s="348"/>
      <c r="HL54" s="348"/>
      <c r="HM54" s="348"/>
      <c r="HN54" s="348"/>
      <c r="HO54" s="348"/>
      <c r="HP54" s="348"/>
      <c r="HQ54" s="348"/>
      <c r="HR54" s="348"/>
      <c r="HS54" s="348"/>
      <c r="HT54" s="348"/>
      <c r="HU54" s="348"/>
      <c r="HV54" s="348"/>
      <c r="HW54" s="348"/>
      <c r="HX54" s="348"/>
      <c r="HY54" s="348"/>
      <c r="HZ54" s="348"/>
      <c r="IA54" s="348"/>
      <c r="IB54" s="348"/>
      <c r="IC54" s="348"/>
      <c r="ID54" s="348"/>
      <c r="IE54" s="348"/>
      <c r="IF54" s="348"/>
      <c r="IG54" s="348"/>
      <c r="IH54" s="348"/>
      <c r="II54" s="348"/>
      <c r="IJ54" s="348"/>
      <c r="IK54" s="348"/>
      <c r="IL54" s="348"/>
      <c r="IM54" s="348"/>
      <c r="IN54" s="348"/>
      <c r="IO54" s="348"/>
      <c r="IP54" s="348"/>
      <c r="IQ54" s="348"/>
      <c r="IR54" s="348"/>
      <c r="IS54" s="348"/>
      <c r="IT54" s="348"/>
    </row>
    <row r="55" spans="1:254" ht="19.5" customHeight="1" x14ac:dyDescent="0.2">
      <c r="A55" s="186" t="s">
        <v>162</v>
      </c>
      <c r="B55" s="146"/>
      <c r="C55" s="351"/>
      <c r="D55" s="352"/>
      <c r="E55" s="352"/>
      <c r="F55" s="352"/>
      <c r="G55" s="352"/>
      <c r="H55" s="350"/>
    </row>
    <row r="56" spans="1:254" s="121" customFormat="1" ht="9" customHeight="1" x14ac:dyDescent="0.2">
      <c r="A56" s="186"/>
      <c r="B56" s="197"/>
      <c r="C56" s="197"/>
      <c r="D56" s="198"/>
      <c r="E56" s="99"/>
      <c r="F56" s="122"/>
      <c r="G56" s="122"/>
      <c r="H56" s="122"/>
    </row>
    <row r="57" spans="1:254" ht="12.75" customHeight="1" x14ac:dyDescent="0.2">
      <c r="A57" s="145" t="s">
        <v>49</v>
      </c>
      <c r="B57" s="189"/>
      <c r="C57" s="189"/>
      <c r="D57" s="189"/>
      <c r="E57" s="99"/>
      <c r="F57" s="104"/>
      <c r="G57" s="104"/>
      <c r="H57" s="104"/>
    </row>
    <row r="58" spans="1:254" ht="17.25" customHeight="1" x14ac:dyDescent="0.2">
      <c r="A58" s="189" t="s">
        <v>26</v>
      </c>
      <c r="B58" s="351"/>
      <c r="C58" s="352"/>
      <c r="D58" s="352"/>
      <c r="E58" s="350"/>
    </row>
    <row r="59" spans="1:254" s="322" customFormat="1" ht="17.25" customHeight="1" x14ac:dyDescent="0.2">
      <c r="A59" s="324" t="s">
        <v>246</v>
      </c>
      <c r="B59" s="351"/>
      <c r="C59" s="352"/>
      <c r="D59" s="352"/>
      <c r="E59" s="350"/>
    </row>
    <row r="60" spans="1:254" ht="16.5" customHeight="1" x14ac:dyDescent="0.2">
      <c r="A60" s="189" t="s">
        <v>18</v>
      </c>
      <c r="B60" s="351"/>
      <c r="C60" s="352"/>
      <c r="D60" s="352"/>
      <c r="E60" s="350"/>
      <c r="F60" s="198"/>
      <c r="G60" s="197"/>
    </row>
    <row r="61" spans="1:254" ht="17.25" customHeight="1" x14ac:dyDescent="0.2">
      <c r="A61" s="189" t="s">
        <v>19</v>
      </c>
      <c r="B61" s="349"/>
      <c r="C61" s="350"/>
    </row>
    <row r="62" spans="1:254" ht="17.25" customHeight="1" x14ac:dyDescent="0.2">
      <c r="A62" s="189"/>
      <c r="B62" s="37"/>
      <c r="C62" s="37"/>
    </row>
    <row r="63" spans="1:254" ht="21.75" customHeight="1" x14ac:dyDescent="0.2">
      <c r="A63" s="189" t="s">
        <v>88</v>
      </c>
      <c r="B63" s="349"/>
      <c r="C63" s="352"/>
      <c r="D63" s="352"/>
      <c r="E63" s="350"/>
    </row>
    <row r="64" spans="1:254" ht="17.25" customHeight="1" x14ac:dyDescent="0.2">
      <c r="A64" s="189" t="s">
        <v>90</v>
      </c>
      <c r="B64" s="345"/>
      <c r="C64" s="346"/>
      <c r="D64" s="347"/>
    </row>
    <row r="65" spans="1:8" ht="8.25" customHeight="1" thickBot="1" x14ac:dyDescent="0.25">
      <c r="A65" s="100"/>
      <c r="B65" s="100"/>
      <c r="C65" s="212"/>
      <c r="D65" s="100"/>
      <c r="E65" s="100"/>
      <c r="F65" s="100"/>
      <c r="G65" s="100"/>
      <c r="H65" s="100"/>
    </row>
    <row r="66" spans="1:8" ht="18" customHeight="1" thickTop="1" x14ac:dyDescent="0.2">
      <c r="A66" s="201" t="s">
        <v>169</v>
      </c>
      <c r="B66" s="202"/>
      <c r="C66" s="201" t="s">
        <v>170</v>
      </c>
      <c r="D66" s="201"/>
      <c r="E66" s="201" t="s">
        <v>171</v>
      </c>
      <c r="F66" s="201"/>
      <c r="G66" s="201" t="s">
        <v>172</v>
      </c>
      <c r="H66" s="201"/>
    </row>
    <row r="67" spans="1:8" ht="17.25" customHeight="1" x14ac:dyDescent="0.2">
      <c r="A67" s="197" t="s">
        <v>168</v>
      </c>
      <c r="B67" s="199"/>
      <c r="C67" s="201" t="s">
        <v>167</v>
      </c>
      <c r="D67" s="201"/>
      <c r="E67" s="201" t="s">
        <v>174</v>
      </c>
      <c r="F67" s="201"/>
      <c r="G67" s="201" t="s">
        <v>173</v>
      </c>
      <c r="H67" s="201"/>
    </row>
    <row r="68" spans="1:8" x14ac:dyDescent="0.2">
      <c r="B68" s="202"/>
      <c r="C68" s="216"/>
      <c r="D68" s="202"/>
      <c r="E68" s="202"/>
      <c r="F68" s="202"/>
      <c r="G68" s="202"/>
    </row>
    <row r="69" spans="1:8" x14ac:dyDescent="0.2">
      <c r="B69" s="206" t="s">
        <v>27</v>
      </c>
      <c r="C69" s="207"/>
      <c r="D69" s="206" t="s">
        <v>28</v>
      </c>
      <c r="E69" s="207"/>
      <c r="F69" s="208" t="s">
        <v>29</v>
      </c>
      <c r="G69" s="207"/>
    </row>
    <row r="70" spans="1:8" ht="14.45" customHeight="1" x14ac:dyDescent="0.2">
      <c r="B70" s="105"/>
      <c r="C70" s="213"/>
      <c r="D70" s="105"/>
      <c r="E70" s="106"/>
      <c r="F70" s="107"/>
      <c r="G70" s="106"/>
    </row>
    <row r="71" spans="1:8" x14ac:dyDescent="0.2">
      <c r="B71" s="204" t="s">
        <v>30</v>
      </c>
      <c r="C71" s="205"/>
      <c r="D71" s="204" t="s">
        <v>31</v>
      </c>
      <c r="E71" s="205"/>
      <c r="F71" s="197" t="s">
        <v>11</v>
      </c>
      <c r="G71" s="205"/>
    </row>
    <row r="72" spans="1:8" ht="15" customHeight="1" x14ac:dyDescent="0.2">
      <c r="B72" s="105"/>
      <c r="C72" s="213"/>
      <c r="D72" s="105"/>
      <c r="E72" s="106"/>
      <c r="F72" s="107"/>
      <c r="G72" s="106"/>
    </row>
    <row r="73" spans="1:8" ht="12.75" hidden="1" customHeight="1" x14ac:dyDescent="0.2">
      <c r="B73" s="202"/>
      <c r="C73" s="216"/>
      <c r="D73" s="202"/>
      <c r="E73" s="202"/>
      <c r="F73" s="202"/>
      <c r="G73" s="202"/>
    </row>
    <row r="74" spans="1:8" ht="3.75" hidden="1" customHeight="1" x14ac:dyDescent="0.2"/>
    <row r="75" spans="1:8" ht="12.75" hidden="1" customHeight="1" x14ac:dyDescent="0.2">
      <c r="A75" s="101" t="s">
        <v>104</v>
      </c>
    </row>
    <row r="76" spans="1:8" s="177" customFormat="1" ht="12.75" hidden="1" customHeight="1" x14ac:dyDescent="0.2">
      <c r="A76" s="101" t="s">
        <v>267</v>
      </c>
      <c r="B76" s="215"/>
      <c r="C76" s="214"/>
      <c r="D76" s="215"/>
      <c r="E76" s="215"/>
      <c r="F76" s="215"/>
      <c r="G76" s="215"/>
      <c r="H76" s="215"/>
    </row>
    <row r="77" spans="1:8" s="152" customFormat="1" ht="12.75" hidden="1" customHeight="1" x14ac:dyDescent="0.2">
      <c r="A77" s="185" t="s">
        <v>268</v>
      </c>
      <c r="B77" s="215"/>
      <c r="C77" s="214"/>
      <c r="D77" s="215"/>
      <c r="E77" s="215"/>
      <c r="F77" s="215"/>
      <c r="G77" s="215"/>
      <c r="H77" s="215"/>
    </row>
    <row r="78" spans="1:8" s="152" customFormat="1" ht="12.75" customHeight="1" x14ac:dyDescent="0.2">
      <c r="A78" s="179"/>
      <c r="B78" s="215"/>
      <c r="C78" s="214"/>
      <c r="D78" s="215"/>
      <c r="E78" s="215"/>
      <c r="F78" s="215"/>
      <c r="G78" s="215"/>
      <c r="H78" s="215"/>
    </row>
    <row r="79" spans="1:8" s="177" customFormat="1" ht="12.75" customHeight="1" x14ac:dyDescent="0.2">
      <c r="A79" s="185"/>
      <c r="B79" s="215"/>
      <c r="C79" s="214"/>
      <c r="D79" s="215"/>
      <c r="E79" s="215"/>
      <c r="F79" s="215"/>
      <c r="G79" s="215"/>
      <c r="H79" s="215"/>
    </row>
    <row r="80" spans="1:8" ht="12.75" customHeight="1" x14ac:dyDescent="0.2">
      <c r="A80" s="185"/>
    </row>
    <row r="81" spans="1:8" s="153" customFormat="1" ht="12.75" customHeight="1" x14ac:dyDescent="0.2">
      <c r="A81" s="185"/>
      <c r="B81" s="215"/>
      <c r="C81" s="214"/>
      <c r="D81" s="215"/>
      <c r="E81" s="215"/>
      <c r="F81" s="215"/>
      <c r="G81" s="215"/>
      <c r="H81" s="215"/>
    </row>
    <row r="82" spans="1:8" s="177" customFormat="1" ht="12.75" customHeight="1" x14ac:dyDescent="0.2">
      <c r="A82" s="185"/>
      <c r="B82" s="215"/>
      <c r="C82" s="214"/>
      <c r="D82" s="215"/>
      <c r="E82" s="215"/>
      <c r="F82" s="215"/>
      <c r="G82" s="215"/>
      <c r="H82" s="215"/>
    </row>
    <row r="83" spans="1:8" s="177" customFormat="1" ht="12.75" customHeight="1" x14ac:dyDescent="0.2">
      <c r="A83" s="185"/>
      <c r="B83" s="215"/>
      <c r="C83" s="214"/>
      <c r="D83" s="215"/>
      <c r="E83" s="215"/>
      <c r="F83" s="215"/>
      <c r="G83" s="215"/>
      <c r="H83" s="215"/>
    </row>
    <row r="84" spans="1:8" s="177" customFormat="1" ht="12.75" customHeight="1" x14ac:dyDescent="0.2">
      <c r="A84" s="185"/>
      <c r="B84" s="215"/>
      <c r="C84" s="214"/>
      <c r="D84" s="215"/>
      <c r="E84" s="215"/>
      <c r="F84" s="215"/>
      <c r="G84" s="215"/>
      <c r="H84" s="215"/>
    </row>
    <row r="85" spans="1:8" s="177" customFormat="1" ht="12.75" customHeight="1" x14ac:dyDescent="0.2">
      <c r="A85" s="185"/>
      <c r="B85" s="215"/>
      <c r="C85" s="214"/>
      <c r="D85" s="215"/>
      <c r="E85" s="215"/>
      <c r="F85" s="215"/>
      <c r="G85" s="215"/>
      <c r="H85" s="215"/>
    </row>
    <row r="86" spans="1:8" s="177" customFormat="1" ht="12.75" customHeight="1" x14ac:dyDescent="0.2">
      <c r="A86" s="185"/>
      <c r="B86" s="215"/>
      <c r="C86" s="214"/>
      <c r="D86" s="215"/>
      <c r="E86" s="215"/>
      <c r="F86" s="215"/>
      <c r="G86" s="215"/>
      <c r="H86" s="215"/>
    </row>
    <row r="87" spans="1:8" s="177" customFormat="1" ht="12.75" customHeight="1" x14ac:dyDescent="0.2">
      <c r="A87" s="185"/>
      <c r="B87" s="215"/>
      <c r="C87" s="214"/>
      <c r="D87" s="215"/>
      <c r="E87" s="215"/>
      <c r="F87" s="215"/>
      <c r="G87" s="215"/>
      <c r="H87" s="215"/>
    </row>
    <row r="88" spans="1:8" s="177" customFormat="1" ht="12.75" customHeight="1" x14ac:dyDescent="0.2">
      <c r="A88" s="185"/>
      <c r="B88" s="215"/>
      <c r="C88" s="214"/>
      <c r="D88" s="215"/>
      <c r="E88" s="215"/>
      <c r="F88" s="215"/>
      <c r="G88" s="215"/>
      <c r="H88" s="215"/>
    </row>
    <row r="89" spans="1:8" s="152" customFormat="1" ht="12.75" customHeight="1" x14ac:dyDescent="0.2">
      <c r="A89" s="186"/>
      <c r="B89" s="215"/>
      <c r="C89" s="214"/>
      <c r="D89" s="215"/>
      <c r="E89" s="215"/>
      <c r="F89" s="215"/>
      <c r="G89" s="215"/>
      <c r="H89" s="215"/>
    </row>
    <row r="90" spans="1:8" s="177" customFormat="1" ht="12.75" customHeight="1" x14ac:dyDescent="0.2">
      <c r="A90" s="186"/>
      <c r="B90" s="215"/>
      <c r="C90" s="214"/>
      <c r="D90" s="215"/>
      <c r="E90" s="215"/>
      <c r="F90" s="215"/>
      <c r="G90" s="215"/>
      <c r="H90" s="215"/>
    </row>
    <row r="91" spans="1:8" s="151" customFormat="1" ht="12.75" customHeight="1" x14ac:dyDescent="0.2">
      <c r="A91" s="186"/>
      <c r="B91" s="215"/>
      <c r="C91" s="214"/>
      <c r="D91" s="215"/>
      <c r="E91" s="215"/>
      <c r="F91" s="215"/>
      <c r="G91" s="215"/>
      <c r="H91" s="215"/>
    </row>
    <row r="92" spans="1:8" s="153" customFormat="1" ht="12.75" customHeight="1" x14ac:dyDescent="0.2">
      <c r="A92" s="180"/>
      <c r="B92" s="215"/>
      <c r="C92" s="214"/>
      <c r="D92" s="215"/>
      <c r="E92" s="215"/>
      <c r="F92" s="215"/>
      <c r="G92" s="215"/>
      <c r="H92" s="215"/>
    </row>
    <row r="93" spans="1:8" ht="12.75" customHeight="1" x14ac:dyDescent="0.2">
      <c r="A93" s="185"/>
    </row>
    <row r="94" spans="1:8" s="177" customFormat="1" ht="12.75" customHeight="1" x14ac:dyDescent="0.2">
      <c r="A94" s="185"/>
      <c r="B94" s="215"/>
      <c r="C94" s="214"/>
      <c r="D94" s="215"/>
      <c r="E94" s="215"/>
      <c r="F94" s="215"/>
      <c r="G94" s="215"/>
      <c r="H94" s="215"/>
    </row>
    <row r="95" spans="1:8" s="177" customFormat="1" ht="12.75" customHeight="1" x14ac:dyDescent="0.2">
      <c r="A95" s="185"/>
      <c r="B95" s="215"/>
      <c r="C95" s="214"/>
      <c r="D95" s="215"/>
      <c r="E95" s="215"/>
      <c r="F95" s="215"/>
      <c r="G95" s="215"/>
      <c r="H95" s="215"/>
    </row>
    <row r="96" spans="1:8" s="151" customFormat="1" ht="12.75" customHeight="1" x14ac:dyDescent="0.2">
      <c r="A96" s="186"/>
      <c r="B96" s="215"/>
      <c r="C96" s="214"/>
      <c r="D96" s="215"/>
      <c r="E96" s="215"/>
      <c r="F96" s="215"/>
      <c r="G96" s="215"/>
      <c r="H96" s="215"/>
    </row>
    <row r="97" spans="1:8" s="177" customFormat="1" ht="12.75" customHeight="1" x14ac:dyDescent="0.2">
      <c r="A97" s="186"/>
      <c r="B97" s="215"/>
      <c r="C97" s="214"/>
      <c r="D97" s="215"/>
      <c r="E97" s="215"/>
      <c r="F97" s="215"/>
      <c r="G97" s="215"/>
      <c r="H97" s="215"/>
    </row>
    <row r="98" spans="1:8" s="177" customFormat="1" ht="12.75" customHeight="1" x14ac:dyDescent="0.2">
      <c r="A98" s="186"/>
      <c r="B98" s="215"/>
      <c r="C98" s="214"/>
      <c r="D98" s="215"/>
      <c r="E98" s="215"/>
      <c r="F98" s="215"/>
      <c r="G98" s="215"/>
      <c r="H98" s="215"/>
    </row>
    <row r="99" spans="1:8" s="230" customFormat="1" ht="12.75" customHeight="1" x14ac:dyDescent="0.2">
      <c r="C99" s="229"/>
    </row>
    <row r="100" spans="1:8" s="151" customFormat="1" ht="12.75" customHeight="1" x14ac:dyDescent="0.2">
      <c r="A100" s="186"/>
      <c r="B100" s="215"/>
      <c r="C100" s="214"/>
      <c r="D100" s="215"/>
      <c r="E100" s="215"/>
      <c r="F100" s="215"/>
      <c r="G100" s="215"/>
      <c r="H100" s="215"/>
    </row>
    <row r="101" spans="1:8" ht="0.75" customHeight="1" x14ac:dyDescent="0.2">
      <c r="A101" s="185" t="s">
        <v>187</v>
      </c>
    </row>
    <row r="104" spans="1:8" s="153" customFormat="1" x14ac:dyDescent="0.2">
      <c r="A104" s="101"/>
      <c r="B104" s="215"/>
      <c r="C104" s="214"/>
      <c r="D104" s="215"/>
      <c r="E104" s="215"/>
      <c r="F104" s="215"/>
      <c r="G104" s="215"/>
      <c r="H104" s="215"/>
    </row>
    <row r="106" spans="1:8" s="153" customFormat="1" x14ac:dyDescent="0.2">
      <c r="A106" s="186"/>
      <c r="B106" s="215"/>
      <c r="C106" s="214"/>
      <c r="D106" s="215"/>
      <c r="E106" s="215"/>
      <c r="F106" s="215"/>
      <c r="G106" s="215"/>
      <c r="H106" s="215"/>
    </row>
    <row r="107" spans="1:8" s="153" customFormat="1" x14ac:dyDescent="0.2">
      <c r="A107" s="186"/>
      <c r="B107" s="215"/>
      <c r="C107" s="214"/>
      <c r="D107" s="215"/>
      <c r="E107" s="215"/>
      <c r="F107" s="215"/>
      <c r="G107" s="215"/>
      <c r="H107" s="215"/>
    </row>
    <row r="108" spans="1:8" s="153" customFormat="1" x14ac:dyDescent="0.2">
      <c r="A108" s="186"/>
      <c r="B108" s="215"/>
      <c r="C108" s="214"/>
      <c r="D108" s="215"/>
      <c r="E108" s="215"/>
      <c r="F108" s="215"/>
      <c r="G108" s="215"/>
      <c r="H108" s="215"/>
    </row>
    <row r="109" spans="1:8" s="153" customFormat="1" x14ac:dyDescent="0.2">
      <c r="A109" s="186"/>
      <c r="B109" s="215"/>
      <c r="C109" s="214"/>
      <c r="D109" s="215"/>
      <c r="E109" s="215"/>
      <c r="F109" s="215"/>
      <c r="G109" s="215"/>
      <c r="H109" s="215"/>
    </row>
    <row r="110" spans="1:8" s="153" customFormat="1" x14ac:dyDescent="0.2">
      <c r="A110" s="186"/>
      <c r="B110" s="215"/>
      <c r="C110" s="214"/>
      <c r="D110" s="215"/>
      <c r="E110" s="215"/>
      <c r="F110" s="215"/>
      <c r="G110" s="215"/>
      <c r="H110" s="215"/>
    </row>
    <row r="111" spans="1:8" s="153" customFormat="1" x14ac:dyDescent="0.2">
      <c r="A111" s="186"/>
      <c r="B111" s="215"/>
      <c r="C111" s="214"/>
      <c r="D111" s="215"/>
      <c r="E111" s="215"/>
      <c r="F111" s="215"/>
      <c r="G111" s="215"/>
      <c r="H111" s="215"/>
    </row>
    <row r="112" spans="1:8" s="153" customFormat="1" x14ac:dyDescent="0.2">
      <c r="A112" s="186"/>
      <c r="B112" s="215"/>
      <c r="C112" s="214"/>
      <c r="D112" s="215"/>
      <c r="E112" s="215"/>
      <c r="F112" s="215"/>
      <c r="G112" s="215"/>
      <c r="H112" s="215"/>
    </row>
    <row r="113" spans="1:8" s="153" customFormat="1" x14ac:dyDescent="0.2">
      <c r="A113" s="186"/>
      <c r="B113" s="215"/>
      <c r="C113" s="214"/>
      <c r="D113" s="215"/>
      <c r="E113" s="215"/>
      <c r="F113" s="215"/>
      <c r="G113" s="215"/>
      <c r="H113" s="215"/>
    </row>
    <row r="114" spans="1:8" s="153" customFormat="1" x14ac:dyDescent="0.2">
      <c r="A114" s="186"/>
      <c r="B114" s="215"/>
      <c r="C114" s="214"/>
      <c r="D114" s="215"/>
      <c r="E114" s="215"/>
      <c r="F114" s="215"/>
      <c r="G114" s="215"/>
      <c r="H114" s="215"/>
    </row>
    <row r="115" spans="1:8" s="153" customFormat="1" x14ac:dyDescent="0.2">
      <c r="A115" s="186"/>
      <c r="B115" s="215"/>
      <c r="C115" s="214"/>
      <c r="D115" s="215"/>
      <c r="E115" s="215"/>
      <c r="F115" s="215"/>
      <c r="G115" s="215"/>
      <c r="H115" s="215"/>
    </row>
    <row r="116" spans="1:8" s="153" customFormat="1" x14ac:dyDescent="0.2">
      <c r="A116" s="186"/>
      <c r="B116" s="215"/>
      <c r="C116" s="214"/>
      <c r="D116" s="215"/>
      <c r="E116" s="215"/>
      <c r="F116" s="215"/>
      <c r="G116" s="215"/>
      <c r="H116" s="215"/>
    </row>
    <row r="117" spans="1:8" s="153" customFormat="1" x14ac:dyDescent="0.2">
      <c r="A117" s="186"/>
      <c r="B117" s="215"/>
      <c r="C117" s="214"/>
      <c r="D117" s="215"/>
      <c r="E117" s="215"/>
      <c r="F117" s="215"/>
      <c r="G117" s="215"/>
      <c r="H117" s="215"/>
    </row>
    <row r="119" spans="1:8" s="153" customFormat="1" x14ac:dyDescent="0.2">
      <c r="A119" s="186"/>
      <c r="B119" s="215"/>
      <c r="C119" s="214"/>
      <c r="D119" s="215"/>
      <c r="E119" s="215"/>
      <c r="F119" s="215"/>
      <c r="G119" s="215"/>
      <c r="H119" s="215"/>
    </row>
  </sheetData>
  <sheetProtection password="AA36" sheet="1" objects="1" scenarios="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81">
    <mergeCell ref="J1:K1"/>
    <mergeCell ref="J2:K2"/>
    <mergeCell ref="D6:E6"/>
    <mergeCell ref="O52:V52"/>
    <mergeCell ref="J5:K5"/>
    <mergeCell ref="J3:K3"/>
    <mergeCell ref="J4:K4"/>
    <mergeCell ref="B25:E25"/>
    <mergeCell ref="B6:C6"/>
    <mergeCell ref="C14:H15"/>
    <mergeCell ref="E9:G9"/>
    <mergeCell ref="B3:E3"/>
    <mergeCell ref="C11:D11"/>
    <mergeCell ref="B21:D21"/>
    <mergeCell ref="B23:E23"/>
    <mergeCell ref="IM52:IT52"/>
    <mergeCell ref="HO52:HV52"/>
    <mergeCell ref="HW52:ID52"/>
    <mergeCell ref="GA52:GH52"/>
    <mergeCell ref="GI52:GP52"/>
    <mergeCell ref="GQ52:GX52"/>
    <mergeCell ref="GY52:HF52"/>
    <mergeCell ref="HG52:HN52"/>
    <mergeCell ref="IE52:IL52"/>
    <mergeCell ref="FS52:FZ52"/>
    <mergeCell ref="DG52:DN52"/>
    <mergeCell ref="DW52:ED52"/>
    <mergeCell ref="EE52:EL52"/>
    <mergeCell ref="EU52:FB52"/>
    <mergeCell ref="FK52:FR52"/>
    <mergeCell ref="FC52:FJ52"/>
    <mergeCell ref="W52:AD52"/>
    <mergeCell ref="AE52:AL52"/>
    <mergeCell ref="CA52:CH52"/>
    <mergeCell ref="AU52:BB52"/>
    <mergeCell ref="BC52:BJ52"/>
    <mergeCell ref="BK52:BR52"/>
    <mergeCell ref="BS52:BZ52"/>
    <mergeCell ref="CI52:CP52"/>
    <mergeCell ref="AM52:AT52"/>
    <mergeCell ref="EM52:ET52"/>
    <mergeCell ref="CQ52:CX52"/>
    <mergeCell ref="CY52:DF52"/>
    <mergeCell ref="DO52:DV52"/>
    <mergeCell ref="FS54:FZ54"/>
    <mergeCell ref="GA54:GH54"/>
    <mergeCell ref="GI54:GP54"/>
    <mergeCell ref="GQ54:GX54"/>
    <mergeCell ref="IM54:IT54"/>
    <mergeCell ref="GY54:HF54"/>
    <mergeCell ref="HG54:HN54"/>
    <mergeCell ref="HO54:HV54"/>
    <mergeCell ref="HW54:ID54"/>
    <mergeCell ref="IE54:IL54"/>
    <mergeCell ref="EE54:EL54"/>
    <mergeCell ref="EM54:ET54"/>
    <mergeCell ref="EU54:FB54"/>
    <mergeCell ref="FC54:FJ54"/>
    <mergeCell ref="FK54:FR54"/>
    <mergeCell ref="DO54:DV54"/>
    <mergeCell ref="DW54:ED54"/>
    <mergeCell ref="O54:V54"/>
    <mergeCell ref="W54:AD54"/>
    <mergeCell ref="AE54:AL54"/>
    <mergeCell ref="AM54:AT54"/>
    <mergeCell ref="AU54:BB54"/>
    <mergeCell ref="CI54:CP54"/>
    <mergeCell ref="CQ54:CX54"/>
    <mergeCell ref="CY54:DF54"/>
    <mergeCell ref="DG54:DN54"/>
    <mergeCell ref="BK54:BR54"/>
    <mergeCell ref="BS54:BZ54"/>
    <mergeCell ref="B64:D64"/>
    <mergeCell ref="CA54:CH54"/>
    <mergeCell ref="B61:C61"/>
    <mergeCell ref="C55:H55"/>
    <mergeCell ref="B63:E63"/>
    <mergeCell ref="B59:E59"/>
    <mergeCell ref="BC54:BJ54"/>
    <mergeCell ref="B58:E58"/>
    <mergeCell ref="B60:E60"/>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xr:uid="{00000000-0002-0000-0200-000000000000}">
      <formula1>30</formula1>
    </dataValidation>
    <dataValidation operator="greaterThanOrEqual" allowBlank="1" showInputMessage="1" showErrorMessage="1" error="Not Eligible" sqref="J8" xr:uid="{00000000-0002-0000-0200-000001000000}"/>
    <dataValidation type="list" allowBlank="1" showInputMessage="1" showErrorMessage="1" sqref="H23 H25" xr:uid="{00000000-0002-0000-0200-000002000000}">
      <formula1>"1,2,3,4,5,6"</formula1>
    </dataValidation>
    <dataValidation type="list" allowBlank="1" showInputMessage="1" showErrorMessage="1" sqref="B55:B56" xr:uid="{00000000-0002-0000-0200-00000300000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31" xr:uid="{00000000-0002-0000-0200-000004000000}">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9" xr:uid="{00000000-0002-0000-0200-000005000000}">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33" xr:uid="{00000000-0002-0000-0200-000006000000}"/>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47 B39 B41 B43 B45 B35" xr:uid="{00000000-0002-0000-0200-000007000000}"/>
  </dataValidations>
  <pageMargins left="0" right="0" top="0.75" bottom="0" header="0.25" footer="0"/>
  <pageSetup scale="96"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11</xdr:row>
                    <xdr:rowOff>0</xdr:rowOff>
                  </from>
                  <to>
                    <xdr:col>0</xdr:col>
                    <xdr:colOff>1457325</xdr:colOff>
                    <xdr:row>12</xdr:row>
                    <xdr:rowOff>57150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57150</xdr:rowOff>
                  </from>
                  <to>
                    <xdr:col>0</xdr:col>
                    <xdr:colOff>1057275</xdr:colOff>
                    <xdr:row>13</xdr:row>
                    <xdr:rowOff>142875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314325</xdr:colOff>
                    <xdr:row>27</xdr:row>
                    <xdr:rowOff>57150</xdr:rowOff>
                  </from>
                  <to>
                    <xdr:col>0</xdr:col>
                    <xdr:colOff>1066800</xdr:colOff>
                    <xdr:row>29</xdr:row>
                    <xdr:rowOff>9525</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314325</xdr:colOff>
                    <xdr:row>29</xdr:row>
                    <xdr:rowOff>19050</xdr:rowOff>
                  </from>
                  <to>
                    <xdr:col>0</xdr:col>
                    <xdr:colOff>1066800</xdr:colOff>
                    <xdr:row>30</xdr:row>
                    <xdr:rowOff>123825</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314325</xdr:colOff>
                    <xdr:row>30</xdr:row>
                    <xdr:rowOff>123825</xdr:rowOff>
                  </from>
                  <to>
                    <xdr:col>0</xdr:col>
                    <xdr:colOff>1066800</xdr:colOff>
                    <xdr:row>32</xdr:row>
                    <xdr:rowOff>114300</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1238250</xdr:colOff>
                    <xdr:row>51</xdr:row>
                    <xdr:rowOff>57150</xdr:rowOff>
                  </from>
                  <to>
                    <xdr:col>1</xdr:col>
                    <xdr:colOff>609600</xdr:colOff>
                    <xdr:row>52</xdr:row>
                    <xdr:rowOff>161925</xdr:rowOff>
                  </to>
                </anchor>
              </controlPr>
            </control>
          </mc:Choice>
        </mc:AlternateContent>
        <mc:AlternateContent xmlns:mc="http://schemas.openxmlformats.org/markup-compatibility/2006">
          <mc:Choice Requires="x14">
            <control shapeId="15681" r:id="rId12" name="Check Box 1345">
              <controlPr defaultSize="0" autoFill="0" autoLine="0" autoPict="0">
                <anchor moveWithCells="1">
                  <from>
                    <xdr:col>2</xdr:col>
                    <xdr:colOff>247650</xdr:colOff>
                    <xdr:row>49</xdr:row>
                    <xdr:rowOff>47625</xdr:rowOff>
                  </from>
                  <to>
                    <xdr:col>5</xdr:col>
                    <xdr:colOff>495300</xdr:colOff>
                    <xdr:row>51</xdr:row>
                    <xdr:rowOff>47625</xdr:rowOff>
                  </to>
                </anchor>
              </controlPr>
            </control>
          </mc:Choice>
        </mc:AlternateContent>
        <mc:AlternateContent xmlns:mc="http://schemas.openxmlformats.org/markup-compatibility/2006">
          <mc:Choice Requires="x14">
            <control shapeId="15682" r:id="rId13" name="Check Box 1346">
              <controlPr defaultSize="0" autoFill="0" autoLine="0" autoPict="0">
                <anchor moveWithCells="1">
                  <from>
                    <xdr:col>5</xdr:col>
                    <xdr:colOff>361950</xdr:colOff>
                    <xdr:row>49</xdr:row>
                    <xdr:rowOff>76200</xdr:rowOff>
                  </from>
                  <to>
                    <xdr:col>6</xdr:col>
                    <xdr:colOff>323850</xdr:colOff>
                    <xdr:row>51</xdr:row>
                    <xdr:rowOff>0</xdr:rowOff>
                  </to>
                </anchor>
              </controlPr>
            </control>
          </mc:Choice>
        </mc:AlternateContent>
        <mc:AlternateContent xmlns:mc="http://schemas.openxmlformats.org/markup-compatibility/2006">
          <mc:Choice Requires="x14">
            <control shapeId="15685" r:id="rId14" name="Check Box 1349">
              <controlPr defaultSize="0" autoFill="0" autoLine="0" autoPict="0">
                <anchor moveWithCells="1">
                  <from>
                    <xdr:col>1</xdr:col>
                    <xdr:colOff>438150</xdr:colOff>
                    <xdr:row>51</xdr:row>
                    <xdr:rowOff>47625</xdr:rowOff>
                  </from>
                  <to>
                    <xdr:col>3</xdr:col>
                    <xdr:colOff>85725</xdr:colOff>
                    <xdr:row>52</xdr:row>
                    <xdr:rowOff>171450</xdr:rowOff>
                  </to>
                </anchor>
              </controlPr>
            </control>
          </mc:Choice>
        </mc:AlternateContent>
        <mc:AlternateContent xmlns:mc="http://schemas.openxmlformats.org/markup-compatibility/2006">
          <mc:Choice Requires="x14">
            <control shapeId="15688" r:id="rId15" name="Check Box 1352">
              <controlPr defaultSize="0" autoFill="0" autoLine="0" autoPict="0">
                <anchor moveWithCells="1">
                  <from>
                    <xdr:col>1</xdr:col>
                    <xdr:colOff>485775</xdr:colOff>
                    <xdr:row>16</xdr:row>
                    <xdr:rowOff>0</xdr:rowOff>
                  </from>
                  <to>
                    <xdr:col>2</xdr:col>
                    <xdr:colOff>209550</xdr:colOff>
                    <xdr:row>17</xdr:row>
                    <xdr:rowOff>19050</xdr:rowOff>
                  </to>
                </anchor>
              </controlPr>
            </control>
          </mc:Choice>
        </mc:AlternateContent>
        <mc:AlternateContent xmlns:mc="http://schemas.openxmlformats.org/markup-compatibility/2006">
          <mc:Choice Requires="x14">
            <control shapeId="15689" r:id="rId16" name="Drop Down 1353">
              <controlPr defaultSize="0" autoLine="0" autoPict="0">
                <anchor moveWithCells="1">
                  <from>
                    <xdr:col>1</xdr:col>
                    <xdr:colOff>38100</xdr:colOff>
                    <xdr:row>2</xdr:row>
                    <xdr:rowOff>28575</xdr:rowOff>
                  </from>
                  <to>
                    <xdr:col>4</xdr:col>
                    <xdr:colOff>438150</xdr:colOff>
                    <xdr:row>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5"/>
  <sheetViews>
    <sheetView showGridLines="0" topLeftCell="A7" zoomScale="90" zoomScaleNormal="90" workbookViewId="0">
      <selection activeCell="E25" sqref="E25:F25"/>
    </sheetView>
  </sheetViews>
  <sheetFormatPr defaultColWidth="9.28515625" defaultRowHeight="14.25" x14ac:dyDescent="0.2"/>
  <cols>
    <col min="1" max="1" width="6.5703125" style="83" customWidth="1"/>
    <col min="2" max="5" width="9.28515625" style="83"/>
    <col min="6" max="6" width="5" style="83" customWidth="1"/>
    <col min="7" max="7" width="9.28515625" style="83"/>
    <col min="8" max="8" width="6.28515625" style="83" customWidth="1"/>
    <col min="9" max="9" width="9.28515625" style="83"/>
    <col min="10" max="10" width="6.28515625" style="83" customWidth="1"/>
    <col min="11" max="12" width="10.28515625" style="83" customWidth="1"/>
    <col min="13" max="16384" width="9.28515625" style="83"/>
  </cols>
  <sheetData>
    <row r="1" spans="1:12" ht="21.75" customHeight="1" x14ac:dyDescent="0.2">
      <c r="A1" s="374" t="s">
        <v>25</v>
      </c>
      <c r="B1" s="374"/>
      <c r="C1" s="375">
        <f>'Check Request'!$B$6</f>
        <v>0</v>
      </c>
      <c r="D1" s="376"/>
      <c r="E1" s="375">
        <f>'Check Request'!$D$6</f>
        <v>0</v>
      </c>
      <c r="F1" s="384"/>
      <c r="G1" s="376"/>
      <c r="I1" s="385" t="s">
        <v>32</v>
      </c>
      <c r="J1" s="385"/>
      <c r="K1" s="375">
        <f>'Check Request'!$H$6</f>
        <v>0</v>
      </c>
      <c r="L1" s="376"/>
    </row>
    <row r="2" spans="1:12" x14ac:dyDescent="0.2">
      <c r="C2" s="373"/>
      <c r="D2" s="373"/>
      <c r="E2" s="373"/>
      <c r="F2" s="373"/>
      <c r="G2" s="373"/>
    </row>
    <row r="3" spans="1:12" x14ac:dyDescent="0.2">
      <c r="A3" s="388" t="s">
        <v>124</v>
      </c>
      <c r="B3" s="389"/>
      <c r="C3" s="389"/>
      <c r="D3" s="389"/>
      <c r="E3" s="389"/>
      <c r="F3" s="389"/>
      <c r="G3" s="389"/>
      <c r="H3" s="389"/>
      <c r="I3" s="389"/>
      <c r="J3" s="389"/>
      <c r="K3" s="389"/>
      <c r="L3" s="389"/>
    </row>
    <row r="4" spans="1:12" ht="6.75" customHeight="1" x14ac:dyDescent="0.2"/>
    <row r="5" spans="1:12" x14ac:dyDescent="0.2">
      <c r="B5" s="84"/>
      <c r="C5" s="85"/>
      <c r="D5" s="86"/>
      <c r="E5" s="371" t="s">
        <v>59</v>
      </c>
      <c r="F5" s="372"/>
      <c r="G5" s="371" t="s">
        <v>60</v>
      </c>
      <c r="H5" s="372"/>
      <c r="I5" s="371" t="s">
        <v>61</v>
      </c>
      <c r="J5" s="372"/>
      <c r="K5" s="371" t="s">
        <v>101</v>
      </c>
      <c r="L5" s="372"/>
    </row>
    <row r="6" spans="1:12" ht="30.75" customHeight="1" x14ac:dyDescent="0.2">
      <c r="B6" s="386" t="s">
        <v>102</v>
      </c>
      <c r="C6" s="386"/>
      <c r="D6" s="386"/>
      <c r="E6" s="387"/>
      <c r="F6" s="387"/>
      <c r="G6" s="387"/>
      <c r="H6" s="387"/>
      <c r="I6" s="387"/>
      <c r="J6" s="387"/>
      <c r="K6" s="387"/>
      <c r="L6" s="387"/>
    </row>
    <row r="7" spans="1:12" ht="9.75" customHeight="1" thickBot="1" x14ac:dyDescent="0.25">
      <c r="E7" s="377"/>
      <c r="F7" s="377"/>
    </row>
    <row r="8" spans="1:12" ht="15" thickBot="1" x14ac:dyDescent="0.25">
      <c r="B8" s="378" t="s">
        <v>62</v>
      </c>
      <c r="C8" s="379"/>
      <c r="D8" s="379"/>
      <c r="E8" s="380">
        <f>SUM(E6:L6)</f>
        <v>0</v>
      </c>
      <c r="F8" s="381"/>
    </row>
    <row r="9" spans="1:12" ht="12" customHeight="1" x14ac:dyDescent="0.2"/>
    <row r="10" spans="1:12" ht="44.25" customHeight="1" x14ac:dyDescent="0.2">
      <c r="A10" s="382" t="s">
        <v>179</v>
      </c>
      <c r="B10" s="382"/>
      <c r="C10" s="382"/>
      <c r="D10" s="382"/>
      <c r="E10" s="382"/>
      <c r="F10" s="382"/>
      <c r="G10" s="382"/>
      <c r="H10" s="382"/>
      <c r="I10" s="382"/>
      <c r="J10" s="382"/>
      <c r="K10" s="383"/>
      <c r="L10" s="383"/>
    </row>
    <row r="11" spans="1:12" ht="6" customHeight="1" thickBot="1" x14ac:dyDescent="0.25"/>
    <row r="12" spans="1:12" ht="15" thickBot="1" x14ac:dyDescent="0.25">
      <c r="B12" s="390" t="s">
        <v>64</v>
      </c>
      <c r="C12" s="390"/>
      <c r="D12" s="390"/>
      <c r="E12" s="391"/>
      <c r="F12" s="391"/>
      <c r="H12" s="392" t="s">
        <v>62</v>
      </c>
      <c r="I12" s="393"/>
      <c r="J12" s="393"/>
      <c r="K12" s="394"/>
    </row>
    <row r="13" spans="1:12" ht="29.25" customHeight="1" thickBot="1" x14ac:dyDescent="0.25">
      <c r="B13" s="386" t="s">
        <v>99</v>
      </c>
      <c r="C13" s="386"/>
      <c r="D13" s="386"/>
      <c r="E13" s="395"/>
      <c r="F13" s="395"/>
      <c r="I13" s="396">
        <f>E12*E13</f>
        <v>0</v>
      </c>
      <c r="J13" s="397"/>
    </row>
    <row r="14" spans="1:12" ht="21.75" customHeight="1" thickBot="1" x14ac:dyDescent="0.25">
      <c r="B14" s="87"/>
      <c r="C14" s="88" t="s">
        <v>69</v>
      </c>
      <c r="D14" s="87"/>
      <c r="E14" s="398"/>
      <c r="F14" s="398"/>
      <c r="I14" s="89"/>
      <c r="J14" s="89"/>
    </row>
    <row r="15" spans="1:12" ht="30" customHeight="1" thickBot="1" x14ac:dyDescent="0.25">
      <c r="B15" s="386" t="s">
        <v>70</v>
      </c>
      <c r="C15" s="386"/>
      <c r="D15" s="386"/>
      <c r="E15" s="399"/>
      <c r="F15" s="399"/>
      <c r="H15" s="400" t="s">
        <v>62</v>
      </c>
      <c r="I15" s="401"/>
      <c r="J15" s="401"/>
      <c r="K15" s="402"/>
    </row>
    <row r="16" spans="1:12" ht="15" customHeight="1" thickBot="1" x14ac:dyDescent="0.25">
      <c r="B16" s="87"/>
      <c r="C16" s="87"/>
      <c r="D16" s="87"/>
      <c r="E16" s="403"/>
      <c r="F16" s="403"/>
      <c r="I16" s="404">
        <f>(E15*4)</f>
        <v>0</v>
      </c>
      <c r="J16" s="405"/>
    </row>
    <row r="17" spans="1:12" ht="9.75" customHeight="1" x14ac:dyDescent="0.2"/>
    <row r="18" spans="1:12" ht="27" customHeight="1" x14ac:dyDescent="0.2">
      <c r="A18" s="382" t="s">
        <v>125</v>
      </c>
      <c r="B18" s="383"/>
      <c r="C18" s="383"/>
      <c r="D18" s="383"/>
      <c r="E18" s="383"/>
      <c r="F18" s="383"/>
      <c r="G18" s="383"/>
      <c r="H18" s="383"/>
      <c r="I18" s="383"/>
      <c r="J18" s="383"/>
      <c r="K18" s="383"/>
      <c r="L18" s="383"/>
    </row>
    <row r="19" spans="1:12" ht="7.5" customHeight="1" thickBot="1" x14ac:dyDescent="0.25"/>
    <row r="20" spans="1:12" ht="27.75" customHeight="1" thickBot="1" x14ac:dyDescent="0.25">
      <c r="B20" s="406" t="s">
        <v>103</v>
      </c>
      <c r="C20" s="407"/>
      <c r="D20" s="408"/>
      <c r="E20" s="399"/>
      <c r="F20" s="399"/>
      <c r="H20" s="392" t="s">
        <v>62</v>
      </c>
      <c r="I20" s="409"/>
      <c r="J20" s="409"/>
      <c r="K20" s="410"/>
    </row>
    <row r="21" spans="1:12" ht="15" thickBot="1" x14ac:dyDescent="0.25">
      <c r="E21" s="411"/>
      <c r="F21" s="411"/>
      <c r="I21" s="396">
        <f>E20</f>
        <v>0</v>
      </c>
      <c r="J21" s="397"/>
    </row>
    <row r="22" spans="1:12" ht="7.5" customHeight="1" x14ac:dyDescent="0.2"/>
    <row r="23" spans="1:12" x14ac:dyDescent="0.2">
      <c r="A23" s="388" t="s">
        <v>68</v>
      </c>
      <c r="B23" s="388"/>
      <c r="C23" s="388"/>
      <c r="D23" s="388"/>
      <c r="E23" s="388"/>
      <c r="F23" s="388"/>
      <c r="G23" s="388"/>
      <c r="H23" s="388"/>
      <c r="I23" s="388"/>
      <c r="J23" s="388"/>
      <c r="K23" s="389"/>
      <c r="L23" s="389"/>
    </row>
    <row r="24" spans="1:12" ht="7.5" customHeight="1" x14ac:dyDescent="0.2"/>
    <row r="25" spans="1:12" x14ac:dyDescent="0.2">
      <c r="B25" s="390" t="s">
        <v>63</v>
      </c>
      <c r="C25" s="390"/>
      <c r="D25" s="390"/>
      <c r="E25" s="391"/>
      <c r="F25" s="391"/>
    </row>
    <row r="26" spans="1:12" x14ac:dyDescent="0.2">
      <c r="B26" s="390" t="s">
        <v>63</v>
      </c>
      <c r="C26" s="390"/>
      <c r="D26" s="390"/>
      <c r="E26" s="391"/>
      <c r="F26" s="391"/>
    </row>
    <row r="27" spans="1:12" x14ac:dyDescent="0.2">
      <c r="B27" s="412" t="s">
        <v>72</v>
      </c>
      <c r="C27" s="412"/>
      <c r="D27" s="412"/>
      <c r="E27" s="391"/>
      <c r="F27" s="391"/>
    </row>
    <row r="28" spans="1:12" x14ac:dyDescent="0.2">
      <c r="B28" s="412" t="s">
        <v>72</v>
      </c>
      <c r="C28" s="412"/>
      <c r="D28" s="412"/>
      <c r="E28" s="391"/>
      <c r="F28" s="391"/>
    </row>
    <row r="29" spans="1:12" ht="15" thickBot="1" x14ac:dyDescent="0.25">
      <c r="B29" s="412" t="s">
        <v>72</v>
      </c>
      <c r="C29" s="412"/>
      <c r="D29" s="412"/>
      <c r="E29" s="391"/>
      <c r="F29" s="391"/>
    </row>
    <row r="30" spans="1:12" ht="15" thickBot="1" x14ac:dyDescent="0.25">
      <c r="B30" s="390" t="s">
        <v>65</v>
      </c>
      <c r="C30" s="390"/>
      <c r="D30" s="390"/>
      <c r="E30" s="391"/>
      <c r="F30" s="391"/>
      <c r="H30" s="400" t="s">
        <v>62</v>
      </c>
      <c r="I30" s="413"/>
      <c r="J30" s="413"/>
      <c r="K30" s="414"/>
    </row>
    <row r="31" spans="1:12" ht="15" thickBot="1" x14ac:dyDescent="0.25">
      <c r="B31" s="390" t="s">
        <v>65</v>
      </c>
      <c r="C31" s="390"/>
      <c r="D31" s="390"/>
      <c r="E31" s="391"/>
      <c r="F31" s="391"/>
      <c r="H31" s="90"/>
      <c r="I31" s="404">
        <f>SUM(E25:F36)</f>
        <v>0</v>
      </c>
      <c r="J31" s="405"/>
      <c r="K31" s="90"/>
    </row>
    <row r="32" spans="1:12" x14ac:dyDescent="0.2">
      <c r="B32" s="390" t="s">
        <v>65</v>
      </c>
      <c r="C32" s="390"/>
      <c r="D32" s="390"/>
      <c r="E32" s="391"/>
      <c r="F32" s="391"/>
    </row>
    <row r="33" spans="1:12" x14ac:dyDescent="0.2">
      <c r="B33" s="390" t="s">
        <v>65</v>
      </c>
      <c r="C33" s="390"/>
      <c r="D33" s="390"/>
      <c r="E33" s="391"/>
      <c r="F33" s="391"/>
    </row>
    <row r="34" spans="1:12" x14ac:dyDescent="0.2">
      <c r="B34" s="390" t="s">
        <v>66</v>
      </c>
      <c r="C34" s="390"/>
      <c r="D34" s="390"/>
      <c r="E34" s="391"/>
      <c r="F34" s="391"/>
    </row>
    <row r="35" spans="1:12" x14ac:dyDescent="0.2">
      <c r="B35" s="390" t="s">
        <v>67</v>
      </c>
      <c r="C35" s="390"/>
      <c r="D35" s="390"/>
      <c r="E35" s="391"/>
      <c r="F35" s="391"/>
    </row>
    <row r="36" spans="1:12" x14ac:dyDescent="0.2">
      <c r="B36" s="390" t="s">
        <v>67</v>
      </c>
      <c r="C36" s="390"/>
      <c r="D36" s="390"/>
      <c r="E36" s="391"/>
      <c r="F36" s="391"/>
    </row>
    <row r="37" spans="1:12" ht="12.75" customHeight="1" x14ac:dyDescent="0.2">
      <c r="E37" s="411"/>
      <c r="F37" s="411"/>
    </row>
    <row r="38" spans="1:12" x14ac:dyDescent="0.2">
      <c r="A38" s="388" t="s">
        <v>126</v>
      </c>
      <c r="B38" s="388"/>
      <c r="C38" s="388"/>
      <c r="D38" s="388"/>
      <c r="E38" s="388"/>
      <c r="F38" s="388"/>
      <c r="G38" s="388"/>
      <c r="H38" s="388"/>
      <c r="I38" s="388"/>
      <c r="J38" s="388"/>
      <c r="K38" s="388"/>
      <c r="L38" s="374"/>
    </row>
    <row r="39" spans="1:12" ht="8.25" customHeight="1" x14ac:dyDescent="0.2"/>
    <row r="40" spans="1:12" ht="15" thickBot="1" x14ac:dyDescent="0.25">
      <c r="B40" s="415"/>
      <c r="C40" s="415"/>
      <c r="D40" s="415"/>
      <c r="E40" s="399"/>
      <c r="F40" s="399"/>
    </row>
    <row r="41" spans="1:12" ht="15" thickBot="1" x14ac:dyDescent="0.25">
      <c r="B41" s="415"/>
      <c r="C41" s="415"/>
      <c r="D41" s="415"/>
      <c r="E41" s="399"/>
      <c r="F41" s="399"/>
      <c r="H41" s="400" t="s">
        <v>62</v>
      </c>
      <c r="I41" s="413"/>
      <c r="J41" s="413"/>
      <c r="K41" s="414"/>
    </row>
    <row r="42" spans="1:12" ht="15" thickBot="1" x14ac:dyDescent="0.25">
      <c r="B42" s="415"/>
      <c r="C42" s="415"/>
      <c r="D42" s="415"/>
      <c r="E42" s="399"/>
      <c r="F42" s="399"/>
      <c r="I42" s="404">
        <f>SUM(E40:F43)</f>
        <v>0</v>
      </c>
      <c r="J42" s="405"/>
    </row>
    <row r="43" spans="1:12" x14ac:dyDescent="0.2">
      <c r="B43" s="415"/>
      <c r="C43" s="415"/>
      <c r="D43" s="415"/>
      <c r="E43" s="399"/>
      <c r="F43" s="399"/>
    </row>
    <row r="44" spans="1:12" ht="9" customHeight="1" x14ac:dyDescent="0.2">
      <c r="E44" s="411"/>
      <c r="F44" s="411"/>
    </row>
    <row r="45" spans="1:12" ht="14.25" customHeight="1" x14ac:dyDescent="0.2">
      <c r="A45" s="416" t="s">
        <v>96</v>
      </c>
      <c r="B45" s="416"/>
      <c r="C45" s="416"/>
      <c r="D45" s="416"/>
      <c r="E45" s="416"/>
      <c r="F45" s="416"/>
      <c r="G45" s="416"/>
      <c r="H45" s="417">
        <f>SUM(E8)+SUM(I13)+SUM(I16)+SUM(I21)+SUM(I31)+SUM(I42)</f>
        <v>0</v>
      </c>
      <c r="I45" s="417"/>
      <c r="J45" s="417"/>
      <c r="K45" s="417"/>
    </row>
  </sheetData>
  <sheetProtection password="AA76" sheet="1" objects="1" scenarios="1" selectLockedCells="1"/>
  <mergeCells count="81">
    <mergeCell ref="B43:D43"/>
    <mergeCell ref="E43:F43"/>
    <mergeCell ref="E44:F44"/>
    <mergeCell ref="A45:G45"/>
    <mergeCell ref="H45:K45"/>
    <mergeCell ref="I42:J42"/>
    <mergeCell ref="B35:D35"/>
    <mergeCell ref="E35:F35"/>
    <mergeCell ref="B36:D36"/>
    <mergeCell ref="E36:F36"/>
    <mergeCell ref="E37:F37"/>
    <mergeCell ref="A38:L38"/>
    <mergeCell ref="B40:D40"/>
    <mergeCell ref="E40:F40"/>
    <mergeCell ref="B41:D41"/>
    <mergeCell ref="E41:F41"/>
    <mergeCell ref="H41:K41"/>
    <mergeCell ref="B33:D33"/>
    <mergeCell ref="E33:F33"/>
    <mergeCell ref="B34:D34"/>
    <mergeCell ref="E34:F34"/>
    <mergeCell ref="B42:D42"/>
    <mergeCell ref="E42:F42"/>
    <mergeCell ref="B31:D31"/>
    <mergeCell ref="E31:F31"/>
    <mergeCell ref="I31:J31"/>
    <mergeCell ref="B32:D32"/>
    <mergeCell ref="E32:F32"/>
    <mergeCell ref="B29:D29"/>
    <mergeCell ref="E29:F29"/>
    <mergeCell ref="B30:D30"/>
    <mergeCell ref="E30:F30"/>
    <mergeCell ref="H30:K30"/>
    <mergeCell ref="E25:F25"/>
    <mergeCell ref="B27:D27"/>
    <mergeCell ref="E27:F27"/>
    <mergeCell ref="B28:D28"/>
    <mergeCell ref="E28:F28"/>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B12:D12"/>
    <mergeCell ref="E12:F12"/>
    <mergeCell ref="H12:K12"/>
    <mergeCell ref="B13:D13"/>
    <mergeCell ref="E13:F13"/>
    <mergeCell ref="I13:J13"/>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K5:L5"/>
    <mergeCell ref="C2:D2"/>
    <mergeCell ref="E2:G2"/>
    <mergeCell ref="A1:B1"/>
    <mergeCell ref="C1:D1"/>
  </mergeCells>
  <conditionalFormatting sqref="K1:L1 C1:E1">
    <cfRule type="cellIs" dxfId="7"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L35"/>
  <sheetViews>
    <sheetView showGridLines="0" zoomScaleNormal="100" workbookViewId="0">
      <selection activeCell="A30" sqref="A30:K30"/>
    </sheetView>
  </sheetViews>
  <sheetFormatPr defaultColWidth="9.28515625" defaultRowHeight="12.75" x14ac:dyDescent="0.2"/>
  <cols>
    <col min="1" max="3" width="9.28515625" style="81"/>
    <col min="4" max="4" width="9" style="81" customWidth="1"/>
    <col min="5" max="5" width="8.7109375" style="81" customWidth="1"/>
    <col min="6" max="6" width="8.28515625" style="81" customWidth="1"/>
    <col min="7" max="7" width="7" style="81" customWidth="1"/>
    <col min="8" max="8" width="9.5703125" style="81" customWidth="1"/>
    <col min="9" max="9" width="8.7109375" style="81" customWidth="1"/>
    <col min="10" max="10" width="8.28515625" style="81" customWidth="1"/>
    <col min="11" max="11" width="4.7109375" style="81" customWidth="1"/>
    <col min="12" max="16384" width="9.28515625" style="81"/>
  </cols>
  <sheetData>
    <row r="1" spans="1:11" s="78" customFormat="1" ht="15" customHeight="1" x14ac:dyDescent="0.2"/>
    <row r="2" spans="1:11" s="78" customFormat="1" ht="24" customHeight="1" x14ac:dyDescent="0.2">
      <c r="A2" s="271" t="s">
        <v>25</v>
      </c>
      <c r="B2" s="271"/>
      <c r="C2" s="436">
        <f>'Check Request'!B6</f>
        <v>0</v>
      </c>
      <c r="D2" s="437"/>
      <c r="E2" s="436">
        <f>'Check Request'!D6</f>
        <v>0</v>
      </c>
      <c r="F2" s="437"/>
      <c r="G2" s="278"/>
      <c r="H2" s="279" t="s">
        <v>123</v>
      </c>
      <c r="I2" s="280" t="str">
        <f>IF('Check Request'!$H$6=0,"",'Check Request'!$H$6)</f>
        <v/>
      </c>
    </row>
    <row r="3" spans="1:11" s="78" customFormat="1" ht="15.75" x14ac:dyDescent="0.2">
      <c r="C3" s="438"/>
      <c r="D3" s="438"/>
      <c r="E3" s="439"/>
      <c r="F3" s="439"/>
      <c r="G3" s="439"/>
      <c r="H3" s="440"/>
      <c r="I3" s="440"/>
      <c r="J3" s="440"/>
      <c r="K3" s="440"/>
    </row>
    <row r="4" spans="1:11" s="242" customFormat="1" ht="8.25" customHeight="1" x14ac:dyDescent="0.2">
      <c r="A4" s="281"/>
      <c r="B4" s="273"/>
      <c r="C4" s="148"/>
      <c r="H4" s="434"/>
      <c r="I4" s="434"/>
      <c r="J4" s="434"/>
      <c r="K4" s="434"/>
    </row>
    <row r="5" spans="1:11" ht="15" customHeight="1" x14ac:dyDescent="0.2">
      <c r="A5" s="433" t="s">
        <v>76</v>
      </c>
      <c r="B5" s="433"/>
      <c r="C5" s="433"/>
      <c r="D5" s="433"/>
      <c r="E5" s="433"/>
      <c r="F5" s="433"/>
      <c r="G5" s="433"/>
      <c r="H5" s="433"/>
      <c r="I5" s="433"/>
      <c r="J5" s="433"/>
      <c r="K5" s="433"/>
    </row>
    <row r="6" spans="1:11" s="242" customFormat="1" ht="8.25" customHeight="1" x14ac:dyDescent="0.2">
      <c r="A6" s="281"/>
      <c r="B6" s="273"/>
      <c r="C6" s="148"/>
      <c r="H6" s="434"/>
      <c r="I6" s="434"/>
      <c r="J6" s="434"/>
      <c r="K6" s="434"/>
    </row>
    <row r="7" spans="1:11" x14ac:dyDescent="0.2">
      <c r="A7" s="282" t="s">
        <v>77</v>
      </c>
      <c r="B7" s="433" t="s">
        <v>144</v>
      </c>
      <c r="C7" s="433"/>
      <c r="D7" s="433"/>
      <c r="E7" s="433"/>
      <c r="F7" s="433"/>
      <c r="G7" s="433"/>
      <c r="H7" s="433"/>
      <c r="I7" s="433"/>
      <c r="J7" s="433"/>
      <c r="K7" s="433"/>
    </row>
    <row r="8" spans="1:11" ht="40.5" customHeight="1" x14ac:dyDescent="0.2">
      <c r="A8" s="282" t="s">
        <v>77</v>
      </c>
      <c r="B8" s="433" t="s">
        <v>145</v>
      </c>
      <c r="C8" s="433"/>
      <c r="D8" s="433"/>
      <c r="E8" s="433"/>
      <c r="F8" s="433"/>
      <c r="G8" s="433"/>
      <c r="H8" s="433"/>
      <c r="I8" s="433"/>
      <c r="J8" s="433"/>
      <c r="K8" s="433"/>
    </row>
    <row r="9" spans="1:11" x14ac:dyDescent="0.2">
      <c r="A9" s="282" t="s">
        <v>77</v>
      </c>
      <c r="B9" s="433" t="s">
        <v>146</v>
      </c>
      <c r="C9" s="433"/>
      <c r="D9" s="433"/>
      <c r="E9" s="433"/>
      <c r="F9" s="433"/>
      <c r="G9" s="433"/>
      <c r="H9" s="433"/>
      <c r="I9" s="433"/>
      <c r="J9" s="433"/>
      <c r="K9" s="433"/>
    </row>
    <row r="10" spans="1:11" ht="27" customHeight="1" x14ac:dyDescent="0.2">
      <c r="A10" s="282" t="s">
        <v>77</v>
      </c>
      <c r="B10" s="433" t="s">
        <v>147</v>
      </c>
      <c r="C10" s="433"/>
      <c r="D10" s="433"/>
      <c r="E10" s="433"/>
      <c r="F10" s="433"/>
      <c r="G10" s="433"/>
      <c r="H10" s="433"/>
      <c r="I10" s="433"/>
      <c r="J10" s="433"/>
      <c r="K10" s="433"/>
    </row>
    <row r="11" spans="1:11" ht="26.25" customHeight="1" x14ac:dyDescent="0.2">
      <c r="A11" s="282" t="s">
        <v>77</v>
      </c>
      <c r="B11" s="433" t="s">
        <v>148</v>
      </c>
      <c r="C11" s="433"/>
      <c r="D11" s="433"/>
      <c r="E11" s="433"/>
      <c r="F11" s="433"/>
      <c r="G11" s="433"/>
      <c r="H11" s="433"/>
      <c r="I11" s="433"/>
      <c r="J11" s="433"/>
      <c r="K11" s="433"/>
    </row>
    <row r="12" spans="1:11" ht="27" customHeight="1" x14ac:dyDescent="0.2">
      <c r="A12" s="282" t="s">
        <v>77</v>
      </c>
      <c r="B12" s="433" t="s">
        <v>149</v>
      </c>
      <c r="C12" s="433"/>
      <c r="D12" s="433"/>
      <c r="E12" s="433"/>
      <c r="F12" s="433"/>
      <c r="G12" s="433"/>
      <c r="H12" s="433"/>
      <c r="I12" s="433"/>
      <c r="J12" s="433"/>
      <c r="K12" s="433"/>
    </row>
    <row r="13" spans="1:11" ht="27.75" customHeight="1" x14ac:dyDescent="0.2">
      <c r="A13" s="282" t="s">
        <v>77</v>
      </c>
      <c r="B13" s="433" t="s">
        <v>150</v>
      </c>
      <c r="C13" s="433"/>
      <c r="D13" s="433"/>
      <c r="E13" s="433"/>
      <c r="F13" s="433"/>
      <c r="G13" s="433"/>
      <c r="H13" s="433"/>
      <c r="I13" s="433"/>
      <c r="J13" s="433"/>
      <c r="K13" s="433"/>
    </row>
    <row r="14" spans="1:11" ht="27.75" customHeight="1" x14ac:dyDescent="0.2">
      <c r="A14" s="282" t="s">
        <v>77</v>
      </c>
      <c r="B14" s="433" t="s">
        <v>151</v>
      </c>
      <c r="C14" s="433"/>
      <c r="D14" s="433"/>
      <c r="E14" s="433"/>
      <c r="F14" s="433"/>
      <c r="G14" s="433"/>
      <c r="H14" s="433"/>
      <c r="I14" s="433"/>
      <c r="J14" s="433"/>
      <c r="K14" s="433"/>
    </row>
    <row r="15" spans="1:11" ht="13.5" thickBot="1" x14ac:dyDescent="0.25">
      <c r="A15" s="435"/>
      <c r="B15" s="435"/>
      <c r="C15" s="435"/>
      <c r="D15" s="435"/>
      <c r="E15" s="435"/>
      <c r="F15" s="435"/>
      <c r="G15" s="283"/>
      <c r="H15" s="283"/>
      <c r="I15" s="283"/>
      <c r="J15" s="283"/>
      <c r="K15" s="283"/>
    </row>
    <row r="16" spans="1:11" ht="22.5" customHeight="1" thickTop="1" x14ac:dyDescent="0.2">
      <c r="B16" s="432" t="s">
        <v>44</v>
      </c>
      <c r="C16" s="432"/>
      <c r="D16" s="432"/>
      <c r="E16" s="432"/>
      <c r="F16" s="432"/>
      <c r="G16" s="432"/>
      <c r="H16" s="432"/>
      <c r="I16" s="432"/>
      <c r="J16" s="432"/>
      <c r="K16" s="432"/>
    </row>
    <row r="17" spans="1:12" s="285" customFormat="1" ht="18.75" customHeight="1" x14ac:dyDescent="0.2">
      <c r="A17" s="284"/>
      <c r="B17" s="431" t="s">
        <v>78</v>
      </c>
      <c r="C17" s="431"/>
      <c r="D17" s="431"/>
      <c r="E17" s="431"/>
      <c r="F17" s="431"/>
      <c r="G17" s="431"/>
      <c r="H17" s="431"/>
      <c r="I17" s="431"/>
      <c r="J17" s="431"/>
    </row>
    <row r="18" spans="1:12" ht="11.25" customHeight="1" x14ac:dyDescent="0.2">
      <c r="A18" s="286"/>
      <c r="B18" s="287"/>
      <c r="C18" s="287"/>
      <c r="D18" s="287"/>
      <c r="E18" s="287"/>
      <c r="F18" s="287"/>
      <c r="G18" s="287"/>
      <c r="H18" s="287"/>
      <c r="I18" s="287"/>
      <c r="J18" s="287"/>
    </row>
    <row r="19" spans="1:12" ht="15" customHeight="1" x14ac:dyDescent="0.2">
      <c r="A19" s="288" t="s">
        <v>43</v>
      </c>
      <c r="B19" s="421"/>
      <c r="C19" s="422"/>
      <c r="D19" s="422"/>
      <c r="E19" s="288" t="s">
        <v>232</v>
      </c>
      <c r="F19" s="423"/>
      <c r="G19" s="424"/>
      <c r="H19" s="288" t="s">
        <v>233</v>
      </c>
      <c r="I19" s="421"/>
      <c r="J19" s="422"/>
      <c r="K19" s="422"/>
      <c r="L19" s="288"/>
    </row>
    <row r="20" spans="1:12" ht="9" customHeight="1" x14ac:dyDescent="0.2">
      <c r="A20" s="288"/>
      <c r="B20" s="289"/>
      <c r="C20" s="290"/>
      <c r="D20" s="290"/>
      <c r="E20" s="291"/>
      <c r="F20" s="289"/>
      <c r="G20" s="290"/>
      <c r="H20" s="291"/>
      <c r="I20" s="289"/>
      <c r="J20" s="290"/>
      <c r="K20" s="290"/>
      <c r="L20" s="288"/>
    </row>
    <row r="21" spans="1:12" ht="15" customHeight="1" x14ac:dyDescent="0.2">
      <c r="A21" s="288" t="s">
        <v>43</v>
      </c>
      <c r="B21" s="421"/>
      <c r="C21" s="422"/>
      <c r="D21" s="422"/>
      <c r="E21" s="288" t="s">
        <v>232</v>
      </c>
      <c r="F21" s="423"/>
      <c r="G21" s="424"/>
      <c r="H21" s="288" t="s">
        <v>233</v>
      </c>
      <c r="I21" s="421"/>
      <c r="J21" s="422"/>
      <c r="K21" s="422"/>
      <c r="L21" s="288"/>
    </row>
    <row r="22" spans="1:12" ht="9" customHeight="1" x14ac:dyDescent="0.2">
      <c r="A22" s="288"/>
      <c r="B22" s="289"/>
      <c r="C22" s="290"/>
      <c r="D22" s="290"/>
      <c r="E22" s="291"/>
      <c r="F22" s="289"/>
      <c r="G22" s="290"/>
      <c r="H22" s="291"/>
      <c r="I22" s="289"/>
      <c r="J22" s="290"/>
      <c r="K22" s="290"/>
      <c r="L22" s="288"/>
    </row>
    <row r="23" spans="1:12" ht="15" customHeight="1" x14ac:dyDescent="0.2">
      <c r="A23" s="288" t="s">
        <v>43</v>
      </c>
      <c r="B23" s="421"/>
      <c r="C23" s="422"/>
      <c r="D23" s="422"/>
      <c r="E23" s="288" t="s">
        <v>232</v>
      </c>
      <c r="F23" s="423"/>
      <c r="G23" s="424"/>
      <c r="H23" s="288" t="s">
        <v>233</v>
      </c>
      <c r="I23" s="421"/>
      <c r="J23" s="422"/>
      <c r="K23" s="422"/>
      <c r="L23" s="288"/>
    </row>
    <row r="25" spans="1:12" x14ac:dyDescent="0.2">
      <c r="A25" s="425" t="s">
        <v>153</v>
      </c>
      <c r="B25" s="425"/>
      <c r="C25" s="425"/>
      <c r="D25" s="425"/>
      <c r="E25" s="425"/>
      <c r="F25" s="425"/>
      <c r="G25" s="425"/>
      <c r="H25" s="425"/>
      <c r="I25" s="425"/>
      <c r="J25" s="425"/>
      <c r="K25" s="425"/>
    </row>
    <row r="26" spans="1:12" ht="20.25" customHeight="1" thickBot="1" x14ac:dyDescent="0.25">
      <c r="A26" s="283"/>
      <c r="B26" s="283"/>
      <c r="C26" s="283"/>
      <c r="D26" s="283"/>
      <c r="E26" s="283"/>
      <c r="F26" s="283"/>
      <c r="G26" s="283"/>
      <c r="H26" s="283"/>
      <c r="I26" s="283"/>
      <c r="J26" s="283"/>
      <c r="K26" s="283"/>
    </row>
    <row r="27" spans="1:12" ht="16.5" customHeight="1" thickTop="1" x14ac:dyDescent="0.2">
      <c r="A27" s="426" t="s">
        <v>79</v>
      </c>
      <c r="B27" s="427"/>
      <c r="C27" s="427"/>
      <c r="D27" s="427"/>
      <c r="E27" s="292"/>
      <c r="F27" s="292"/>
      <c r="G27" s="292"/>
      <c r="H27" s="292"/>
      <c r="I27" s="292"/>
      <c r="J27" s="292"/>
      <c r="K27" s="293"/>
    </row>
    <row r="28" spans="1:12" ht="4.5" customHeight="1" x14ac:dyDescent="0.2">
      <c r="A28" s="294"/>
      <c r="B28" s="295"/>
      <c r="C28" s="295"/>
      <c r="D28" s="295"/>
      <c r="E28" s="295"/>
      <c r="F28" s="295"/>
      <c r="G28" s="295"/>
      <c r="H28" s="295"/>
      <c r="I28" s="295"/>
      <c r="J28" s="295"/>
      <c r="K28" s="296"/>
    </row>
    <row r="29" spans="1:12" s="285" customFormat="1" ht="49.5" customHeight="1" x14ac:dyDescent="0.2">
      <c r="A29" s="428" t="s">
        <v>189</v>
      </c>
      <c r="B29" s="429"/>
      <c r="C29" s="429"/>
      <c r="D29" s="429"/>
      <c r="E29" s="429"/>
      <c r="F29" s="429"/>
      <c r="G29" s="429"/>
      <c r="H29" s="429"/>
      <c r="I29" s="429"/>
      <c r="J29" s="429"/>
      <c r="K29" s="430"/>
    </row>
    <row r="30" spans="1:12" s="285" customFormat="1" ht="83.25" customHeight="1" x14ac:dyDescent="0.2">
      <c r="A30" s="418"/>
      <c r="B30" s="419"/>
      <c r="C30" s="419"/>
      <c r="D30" s="419"/>
      <c r="E30" s="419"/>
      <c r="F30" s="419"/>
      <c r="G30" s="419"/>
      <c r="H30" s="419"/>
      <c r="I30" s="419"/>
      <c r="J30" s="419"/>
      <c r="K30" s="420"/>
    </row>
    <row r="31" spans="1:12" ht="28.5" customHeight="1" x14ac:dyDescent="0.2">
      <c r="A31" s="297" t="s">
        <v>152</v>
      </c>
      <c r="B31" s="295"/>
      <c r="C31" s="295"/>
      <c r="D31" s="295"/>
      <c r="E31" s="295"/>
      <c r="F31" s="295"/>
      <c r="G31" s="295"/>
      <c r="H31" s="295"/>
      <c r="I31" s="295"/>
      <c r="J31" s="295"/>
      <c r="K31" s="296"/>
    </row>
    <row r="32" spans="1:12" ht="33" customHeight="1" x14ac:dyDescent="0.2">
      <c r="A32" s="297" t="s">
        <v>154</v>
      </c>
      <c r="B32" s="295"/>
      <c r="C32" s="295"/>
      <c r="D32" s="295"/>
      <c r="E32" s="295"/>
      <c r="F32" s="295"/>
      <c r="G32" s="295"/>
      <c r="H32" s="295"/>
      <c r="I32" s="295"/>
      <c r="J32" s="295"/>
      <c r="K32" s="296"/>
    </row>
    <row r="33" spans="1:11" x14ac:dyDescent="0.2">
      <c r="A33" s="294"/>
      <c r="B33" s="295"/>
      <c r="C33" s="295"/>
      <c r="D33" s="295"/>
      <c r="E33" s="295"/>
      <c r="F33" s="295"/>
      <c r="G33" s="295"/>
      <c r="H33" s="295"/>
      <c r="I33" s="295"/>
      <c r="J33" s="295"/>
      <c r="K33" s="296"/>
    </row>
    <row r="34" spans="1:11" ht="17.25" customHeight="1" x14ac:dyDescent="0.2">
      <c r="A34" s="298"/>
      <c r="B34" s="299"/>
      <c r="C34" s="299"/>
      <c r="D34" s="299"/>
      <c r="E34" s="299"/>
      <c r="F34" s="299"/>
      <c r="G34" s="299"/>
      <c r="H34" s="299"/>
      <c r="I34" s="299"/>
      <c r="J34" s="299"/>
      <c r="K34" s="300"/>
    </row>
    <row r="35" spans="1:11" ht="33" customHeight="1" x14ac:dyDescent="0.2">
      <c r="A35" s="285"/>
      <c r="B35" s="285"/>
      <c r="C35" s="285"/>
      <c r="D35" s="285"/>
      <c r="E35" s="285"/>
      <c r="F35" s="285"/>
      <c r="G35" s="285"/>
      <c r="H35" s="285"/>
      <c r="I35" s="285"/>
      <c r="J35" s="285"/>
      <c r="K35" s="285"/>
    </row>
  </sheetData>
  <sheetProtection password="AA36" sheet="1" objects="1" scenarios="1" selectLockedCells="1"/>
  <mergeCells count="32">
    <mergeCell ref="H4:K4"/>
    <mergeCell ref="C2:D2"/>
    <mergeCell ref="E2:F2"/>
    <mergeCell ref="C3:D3"/>
    <mergeCell ref="E3:G3"/>
    <mergeCell ref="H3:K3"/>
    <mergeCell ref="B16:K16"/>
    <mergeCell ref="A5:K5"/>
    <mergeCell ref="H6:K6"/>
    <mergeCell ref="B7:K7"/>
    <mergeCell ref="B8:K8"/>
    <mergeCell ref="B9:K9"/>
    <mergeCell ref="B10:K10"/>
    <mergeCell ref="B11:K11"/>
    <mergeCell ref="B12:K12"/>
    <mergeCell ref="B13:K13"/>
    <mergeCell ref="B14:K14"/>
    <mergeCell ref="A15:F15"/>
    <mergeCell ref="B17:J17"/>
    <mergeCell ref="B19:D19"/>
    <mergeCell ref="F19:G19"/>
    <mergeCell ref="I19:K19"/>
    <mergeCell ref="B21:D21"/>
    <mergeCell ref="F21:G21"/>
    <mergeCell ref="I21:K21"/>
    <mergeCell ref="A30:K30"/>
    <mergeCell ref="B23:D23"/>
    <mergeCell ref="F23:G23"/>
    <mergeCell ref="I23:K23"/>
    <mergeCell ref="A25:K25"/>
    <mergeCell ref="A27:D27"/>
    <mergeCell ref="A29:K29"/>
  </mergeCells>
  <conditionalFormatting sqref="C2:F2 B4">
    <cfRule type="cellIs" dxfId="6" priority="2" operator="equal">
      <formula>0</formula>
    </cfRule>
  </conditionalFormatting>
  <conditionalFormatting sqref="B6">
    <cfRule type="cellIs" dxfId="5"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Lt,Regular"&amp;11Self-Declaration of Income&amp;R&amp;G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K25"/>
  <sheetViews>
    <sheetView showGridLines="0" zoomScaleNormal="100" workbookViewId="0">
      <selection activeCell="N22" sqref="N22"/>
    </sheetView>
  </sheetViews>
  <sheetFormatPr defaultColWidth="9.28515625" defaultRowHeight="12.75" x14ac:dyDescent="0.2"/>
  <cols>
    <col min="1" max="3" width="9.28515625" style="81"/>
    <col min="4" max="4" width="9" style="81" customWidth="1"/>
    <col min="5" max="5" width="8.7109375" style="81" customWidth="1"/>
    <col min="6" max="6" width="8.28515625" style="81" customWidth="1"/>
    <col min="7" max="7" width="7" style="81" customWidth="1"/>
    <col min="8" max="8" width="8.5703125" style="81" customWidth="1"/>
    <col min="9" max="9" width="8.7109375" style="81" customWidth="1"/>
    <col min="10" max="10" width="8.28515625" style="81" customWidth="1"/>
    <col min="11" max="11" width="15.28515625" style="81" customWidth="1"/>
    <col min="12" max="16384" width="9.28515625" style="81"/>
  </cols>
  <sheetData>
    <row r="1" spans="1:11" s="78" customFormat="1" ht="15" customHeight="1" x14ac:dyDescent="0.2"/>
    <row r="2" spans="1:11" s="78" customFormat="1" ht="24" customHeight="1" x14ac:dyDescent="0.2">
      <c r="A2" s="125" t="s">
        <v>25</v>
      </c>
      <c r="B2" s="125"/>
      <c r="C2" s="436">
        <f>'Check Request'!$B$6</f>
        <v>0</v>
      </c>
      <c r="D2" s="437"/>
      <c r="E2" s="436">
        <f>'Check Request'!$D$6</f>
        <v>0</v>
      </c>
      <c r="F2" s="437"/>
      <c r="G2" s="127"/>
      <c r="H2" s="78" t="s">
        <v>133</v>
      </c>
      <c r="I2" s="280" t="str">
        <f>IF('Check Request'!$H$6=0,"",'Check Request'!$H$6)</f>
        <v/>
      </c>
    </row>
    <row r="3" spans="1:11" s="78" customFormat="1" ht="14.25" x14ac:dyDescent="0.2">
      <c r="C3" s="444"/>
      <c r="D3" s="444"/>
      <c r="E3" s="444"/>
      <c r="F3" s="444"/>
      <c r="H3" s="445"/>
      <c r="I3" s="445"/>
      <c r="J3" s="445"/>
      <c r="K3" s="445"/>
    </row>
    <row r="4" spans="1:11" s="78" customFormat="1" ht="19.5" customHeight="1" thickBot="1" x14ac:dyDescent="0.25">
      <c r="A4" s="79"/>
      <c r="B4" s="441"/>
      <c r="C4" s="441"/>
      <c r="D4" s="80"/>
      <c r="E4" s="80"/>
      <c r="F4" s="80"/>
      <c r="G4" s="80"/>
      <c r="H4" s="442"/>
      <c r="I4" s="443"/>
      <c r="J4" s="443"/>
      <c r="K4" s="443"/>
    </row>
    <row r="5" spans="1:11" ht="44.25" customHeight="1" thickTop="1" x14ac:dyDescent="0.2">
      <c r="A5" s="126"/>
      <c r="B5" s="126"/>
      <c r="C5" s="126"/>
      <c r="D5" s="126"/>
      <c r="E5" s="126"/>
      <c r="F5" s="126"/>
      <c r="G5" s="126"/>
      <c r="H5" s="126"/>
      <c r="I5" s="126"/>
      <c r="J5" s="126"/>
      <c r="K5" s="126"/>
    </row>
    <row r="6" spans="1:11" ht="30" hidden="1" customHeight="1" x14ac:dyDescent="0.2">
      <c r="A6" s="82"/>
      <c r="B6" s="82"/>
      <c r="C6" s="82"/>
      <c r="D6" s="82"/>
      <c r="E6" s="82"/>
      <c r="F6" s="82"/>
      <c r="G6" s="82"/>
      <c r="H6" s="82"/>
      <c r="I6" s="82"/>
      <c r="J6" s="82"/>
      <c r="K6" s="82"/>
    </row>
    <row r="7" spans="1:11" ht="21.75" customHeight="1" x14ac:dyDescent="0.2">
      <c r="A7" s="447" t="s">
        <v>253</v>
      </c>
      <c r="B7" s="447"/>
      <c r="C7" s="447"/>
      <c r="D7" s="447"/>
      <c r="E7" s="447"/>
      <c r="F7" s="447"/>
      <c r="G7" s="447"/>
      <c r="H7" s="447"/>
      <c r="I7" s="447"/>
      <c r="J7" s="447"/>
      <c r="K7" s="447"/>
    </row>
    <row r="8" spans="1:11" ht="11.25" customHeight="1" x14ac:dyDescent="0.2">
      <c r="A8" s="78"/>
      <c r="B8" s="78"/>
      <c r="C8" s="78"/>
      <c r="D8" s="78"/>
      <c r="E8" s="78"/>
      <c r="F8" s="78"/>
      <c r="G8" s="78"/>
      <c r="H8" s="78"/>
      <c r="I8" s="78"/>
      <c r="J8" s="78"/>
      <c r="K8" s="78"/>
    </row>
    <row r="9" spans="1:11" ht="14.25" x14ac:dyDescent="0.2">
      <c r="A9" s="447" t="s">
        <v>257</v>
      </c>
      <c r="B9" s="447"/>
      <c r="C9" s="447"/>
      <c r="D9" s="447"/>
      <c r="E9" s="447"/>
      <c r="F9" s="447"/>
      <c r="G9" s="447"/>
      <c r="H9" s="447"/>
      <c r="I9" s="447"/>
      <c r="J9" s="447"/>
      <c r="K9" s="447"/>
    </row>
    <row r="10" spans="1:11" ht="19.5" customHeight="1" x14ac:dyDescent="0.2">
      <c r="A10" s="78"/>
      <c r="B10" s="78"/>
      <c r="C10" s="78"/>
      <c r="D10" s="78"/>
      <c r="E10" s="78"/>
      <c r="F10" s="78"/>
      <c r="G10" s="78"/>
      <c r="H10" s="78"/>
      <c r="I10" s="78"/>
      <c r="J10" s="78"/>
      <c r="K10" s="78"/>
    </row>
    <row r="11" spans="1:11" s="129" customFormat="1" ht="14.25" x14ac:dyDescent="0.2">
      <c r="A11" s="448" t="s">
        <v>74</v>
      </c>
      <c r="B11" s="448"/>
      <c r="C11" s="448"/>
      <c r="D11" s="448"/>
      <c r="E11" s="448"/>
      <c r="F11" s="449"/>
      <c r="G11" s="128"/>
      <c r="H11" s="128"/>
      <c r="I11" s="128"/>
      <c r="J11" s="128"/>
      <c r="K11" s="128"/>
    </row>
    <row r="12" spans="1:11" ht="23.25" customHeight="1" x14ac:dyDescent="0.2">
      <c r="A12" s="446" t="s">
        <v>139</v>
      </c>
      <c r="B12" s="447"/>
      <c r="C12" s="447"/>
      <c r="D12" s="447"/>
      <c r="E12" s="447"/>
      <c r="F12" s="447"/>
      <c r="G12" s="447"/>
      <c r="H12" s="447"/>
      <c r="I12" s="447"/>
      <c r="J12" s="447"/>
      <c r="K12" s="447"/>
    </row>
    <row r="13" spans="1:11" ht="23.25" customHeight="1" x14ac:dyDescent="0.2">
      <c r="A13" s="124" t="s">
        <v>140</v>
      </c>
      <c r="B13" s="125"/>
      <c r="C13" s="125"/>
      <c r="D13" s="125"/>
      <c r="E13" s="125"/>
      <c r="F13" s="125"/>
      <c r="G13" s="125"/>
      <c r="H13" s="125"/>
      <c r="I13" s="125"/>
      <c r="J13" s="125"/>
      <c r="K13" s="125"/>
    </row>
    <row r="14" spans="1:11" ht="23.25" customHeight="1" x14ac:dyDescent="0.2">
      <c r="A14" s="446" t="s">
        <v>252</v>
      </c>
      <c r="B14" s="447"/>
      <c r="C14" s="447"/>
      <c r="D14" s="447"/>
      <c r="E14" s="447"/>
      <c r="F14" s="447"/>
      <c r="G14" s="447"/>
      <c r="H14" s="447"/>
      <c r="I14" s="447"/>
      <c r="J14" s="447"/>
      <c r="K14" s="447"/>
    </row>
    <row r="15" spans="1:11" ht="24.75" customHeight="1" x14ac:dyDescent="0.2">
      <c r="A15" s="446" t="s">
        <v>250</v>
      </c>
      <c r="B15" s="447"/>
      <c r="C15" s="447"/>
      <c r="D15" s="447"/>
      <c r="E15" s="447"/>
      <c r="F15" s="447"/>
      <c r="G15" s="447"/>
      <c r="H15" s="447"/>
      <c r="I15" s="447"/>
      <c r="J15" s="447"/>
      <c r="K15" s="447"/>
    </row>
    <row r="16" spans="1:11" ht="21" customHeight="1" x14ac:dyDescent="0.2">
      <c r="A16" s="446" t="s">
        <v>142</v>
      </c>
      <c r="B16" s="447"/>
      <c r="C16" s="447"/>
      <c r="D16" s="447"/>
      <c r="E16" s="447"/>
      <c r="F16" s="447"/>
      <c r="G16" s="447"/>
      <c r="H16" s="447"/>
      <c r="I16" s="447"/>
      <c r="J16" s="447"/>
      <c r="K16" s="447"/>
    </row>
    <row r="17" spans="1:11" ht="19.5" customHeight="1" x14ac:dyDescent="0.2">
      <c r="A17" s="446" t="s">
        <v>251</v>
      </c>
      <c r="B17" s="447"/>
      <c r="C17" s="447"/>
      <c r="D17" s="447"/>
      <c r="E17" s="447"/>
      <c r="F17" s="447"/>
      <c r="G17" s="447"/>
      <c r="H17" s="447"/>
      <c r="I17" s="447"/>
      <c r="J17" s="447"/>
      <c r="K17" s="447"/>
    </row>
    <row r="18" spans="1:11" ht="21.75" customHeight="1" x14ac:dyDescent="0.2">
      <c r="A18" s="446" t="s">
        <v>141</v>
      </c>
      <c r="B18" s="447"/>
      <c r="C18" s="447"/>
      <c r="D18" s="447"/>
      <c r="E18" s="447"/>
      <c r="F18" s="447"/>
      <c r="G18" s="447"/>
      <c r="H18" s="447"/>
      <c r="I18" s="447"/>
      <c r="J18" s="447"/>
      <c r="K18" s="447"/>
    </row>
    <row r="19" spans="1:11" ht="24.75" customHeight="1" x14ac:dyDescent="0.2">
      <c r="A19" s="446" t="s">
        <v>75</v>
      </c>
      <c r="B19" s="447"/>
      <c r="C19" s="447"/>
      <c r="D19" s="447"/>
      <c r="E19" s="447"/>
      <c r="F19" s="447"/>
      <c r="G19" s="447"/>
      <c r="H19" s="447"/>
      <c r="I19" s="447"/>
      <c r="J19" s="447"/>
      <c r="K19" s="447"/>
    </row>
    <row r="20" spans="1:11" ht="23.25" customHeight="1" x14ac:dyDescent="0.2">
      <c r="A20" s="446" t="s">
        <v>143</v>
      </c>
      <c r="B20" s="447"/>
      <c r="C20" s="447"/>
      <c r="D20" s="447"/>
      <c r="E20" s="447"/>
      <c r="F20" s="447"/>
      <c r="G20" s="447"/>
      <c r="H20" s="447"/>
      <c r="I20" s="447"/>
      <c r="J20" s="447"/>
      <c r="K20" s="447"/>
    </row>
    <row r="21" spans="1:11" ht="12" customHeight="1" x14ac:dyDescent="0.2">
      <c r="A21" s="78"/>
      <c r="B21" s="78"/>
      <c r="C21" s="78"/>
      <c r="D21" s="78"/>
      <c r="E21" s="78"/>
      <c r="F21" s="78"/>
      <c r="G21" s="78"/>
      <c r="H21" s="78"/>
      <c r="I21" s="78"/>
      <c r="J21" s="78"/>
      <c r="K21" s="78"/>
    </row>
    <row r="22" spans="1:11" ht="17.25" customHeight="1" x14ac:dyDescent="0.2">
      <c r="A22" s="451" t="s">
        <v>73</v>
      </c>
      <c r="B22" s="451"/>
      <c r="C22" s="451"/>
      <c r="D22" s="451"/>
      <c r="E22" s="451"/>
      <c r="F22" s="451"/>
      <c r="G22" s="451"/>
      <c r="H22" s="451"/>
      <c r="I22" s="451"/>
      <c r="J22" s="451"/>
      <c r="K22" s="451"/>
    </row>
    <row r="23" spans="1:11" ht="30" customHeight="1" x14ac:dyDescent="0.2">
      <c r="A23" s="450" t="s">
        <v>134</v>
      </c>
      <c r="B23" s="450"/>
      <c r="C23" s="450"/>
      <c r="D23" s="450"/>
      <c r="E23" s="450"/>
      <c r="F23" s="450"/>
      <c r="G23" s="450" t="s">
        <v>135</v>
      </c>
      <c r="H23" s="450"/>
      <c r="I23" s="450"/>
      <c r="J23" s="450"/>
      <c r="K23" s="450"/>
    </row>
    <row r="24" spans="1:11" ht="37.5" customHeight="1" x14ac:dyDescent="0.2">
      <c r="A24" s="450" t="s">
        <v>137</v>
      </c>
      <c r="B24" s="450"/>
      <c r="C24" s="450"/>
      <c r="D24" s="450"/>
      <c r="E24" s="450"/>
      <c r="F24" s="450"/>
      <c r="G24" s="450" t="s">
        <v>136</v>
      </c>
      <c r="H24" s="450"/>
      <c r="I24" s="450"/>
      <c r="J24" s="450"/>
      <c r="K24" s="450"/>
    </row>
    <row r="25" spans="1:11" ht="30.75" customHeight="1" x14ac:dyDescent="0.2">
      <c r="A25" s="450" t="s">
        <v>138</v>
      </c>
      <c r="B25" s="450"/>
      <c r="C25" s="450"/>
      <c r="D25" s="450"/>
      <c r="E25" s="450"/>
      <c r="F25" s="450"/>
      <c r="G25" s="126"/>
      <c r="H25" s="126"/>
      <c r="I25" s="126"/>
      <c r="J25" s="126"/>
      <c r="K25" s="126"/>
    </row>
  </sheetData>
  <sheetProtection password="AA36" sheet="1" objects="1" scenarios="1" selectLockedCells="1"/>
  <mergeCells count="24">
    <mergeCell ref="A25:F25"/>
    <mergeCell ref="A20:K20"/>
    <mergeCell ref="A22:K22"/>
    <mergeCell ref="A23:F23"/>
    <mergeCell ref="G23:K23"/>
    <mergeCell ref="A24:F24"/>
    <mergeCell ref="G24:K24"/>
    <mergeCell ref="A18:K18"/>
    <mergeCell ref="A19:K19"/>
    <mergeCell ref="A17:K17"/>
    <mergeCell ref="A7:K7"/>
    <mergeCell ref="A9:K9"/>
    <mergeCell ref="A11:F11"/>
    <mergeCell ref="A12:K12"/>
    <mergeCell ref="A14:K14"/>
    <mergeCell ref="A15:K15"/>
    <mergeCell ref="A16:K16"/>
    <mergeCell ref="B4:C4"/>
    <mergeCell ref="H4:K4"/>
    <mergeCell ref="C2:D2"/>
    <mergeCell ref="E2:F2"/>
    <mergeCell ref="C3:D3"/>
    <mergeCell ref="E3:F3"/>
    <mergeCell ref="H3:K3"/>
  </mergeCells>
  <conditionalFormatting sqref="B4:C4 C2:F2">
    <cfRule type="cellIs" dxfId="4"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J102"/>
  <sheetViews>
    <sheetView showGridLines="0" zoomScaleNormal="100" workbookViewId="0">
      <selection activeCell="F26" sqref="F26:G26"/>
    </sheetView>
  </sheetViews>
  <sheetFormatPr defaultRowHeight="12.75" x14ac:dyDescent="0.2"/>
  <cols>
    <col min="1" max="1" width="11.7109375" style="27" customWidth="1"/>
    <col min="2" max="2" width="12" style="27" customWidth="1"/>
    <col min="3" max="3" width="9.7109375" style="27" bestFit="1" customWidth="1"/>
    <col min="4" max="4" width="9.7109375" style="27" customWidth="1"/>
    <col min="5" max="5" width="12.28515625" style="27" customWidth="1"/>
    <col min="6" max="6" width="6.7109375" style="27" customWidth="1"/>
    <col min="7" max="7" width="8.7109375" style="27" bestFit="1" customWidth="1"/>
    <col min="8" max="8" width="14.42578125" customWidth="1"/>
    <col min="9" max="9" width="14" customWidth="1"/>
    <col min="10" max="10" width="9.28515625" hidden="1" customWidth="1"/>
  </cols>
  <sheetData>
    <row r="1" spans="1:10" ht="22.5" customHeight="1" x14ac:dyDescent="0.2"/>
    <row r="2" spans="1:10" ht="14.25" x14ac:dyDescent="0.2">
      <c r="A2" s="2" t="s">
        <v>25</v>
      </c>
      <c r="B2" s="453">
        <f>'Check Request'!$B$6</f>
        <v>0</v>
      </c>
      <c r="C2" s="454"/>
      <c r="D2" s="453">
        <f>'Check Request'!$D$6</f>
        <v>0</v>
      </c>
      <c r="E2" s="454"/>
      <c r="F2" s="7" t="s">
        <v>15</v>
      </c>
      <c r="G2" s="26">
        <f>'Check Request'!$H$6</f>
        <v>0</v>
      </c>
      <c r="J2" s="8">
        <f>'Justification Sheet'!F7</f>
        <v>0</v>
      </c>
    </row>
    <row r="3" spans="1:10" ht="15" x14ac:dyDescent="0.2">
      <c r="A3" s="2"/>
      <c r="B3" s="21"/>
      <c r="C3" s="22"/>
      <c r="D3" s="23"/>
      <c r="E3" s="9"/>
      <c r="F3" s="7"/>
      <c r="G3" s="10"/>
    </row>
    <row r="4" spans="1:10" ht="13.5" customHeight="1" x14ac:dyDescent="0.2">
      <c r="A4" s="11"/>
      <c r="B4" s="11"/>
      <c r="C4" s="11"/>
      <c r="D4" s="11"/>
      <c r="E4" s="11"/>
      <c r="F4" s="12"/>
      <c r="G4" s="12"/>
      <c r="H4" s="13"/>
    </row>
    <row r="5" spans="1:10" ht="32.25" customHeight="1" x14ac:dyDescent="0.2">
      <c r="A5" s="511" t="s">
        <v>127</v>
      </c>
      <c r="B5" s="512"/>
      <c r="C5" s="512"/>
      <c r="D5" s="512"/>
      <c r="E5" s="512"/>
      <c r="F5" s="512"/>
      <c r="G5" s="512"/>
    </row>
    <row r="6" spans="1:10" ht="9" customHeight="1" x14ac:dyDescent="0.2"/>
    <row r="7" spans="1:10" ht="8.25" customHeight="1" x14ac:dyDescent="0.2">
      <c r="A7" s="14"/>
      <c r="B7" s="14"/>
      <c r="C7" s="14"/>
      <c r="D7" s="14"/>
      <c r="E7" s="14"/>
      <c r="F7" s="15"/>
      <c r="G7" s="15"/>
    </row>
    <row r="8" spans="1:10" ht="13.5" customHeight="1" x14ac:dyDescent="0.2">
      <c r="A8" s="518" t="s">
        <v>93</v>
      </c>
      <c r="B8" s="518"/>
      <c r="C8" s="518"/>
      <c r="D8" s="518"/>
      <c r="E8" s="518"/>
      <c r="F8" s="518"/>
      <c r="G8" s="518"/>
    </row>
    <row r="9" spans="1:10" ht="13.5" customHeight="1" x14ac:dyDescent="0.2">
      <c r="A9" s="519" t="s">
        <v>58</v>
      </c>
      <c r="B9" s="520"/>
      <c r="C9" s="520"/>
      <c r="D9" s="520"/>
      <c r="E9" s="521"/>
      <c r="F9" s="522">
        <f>'Check Request'!H11</f>
        <v>0</v>
      </c>
      <c r="G9" s="523"/>
    </row>
    <row r="10" spans="1:10" s="27" customFormat="1" ht="13.5" customHeight="1" x14ac:dyDescent="0.2">
      <c r="A10" s="517" t="s">
        <v>51</v>
      </c>
      <c r="B10" s="517"/>
      <c r="C10" s="517"/>
      <c r="D10" s="517"/>
      <c r="E10" s="517"/>
      <c r="F10" s="534"/>
      <c r="G10" s="534"/>
    </row>
    <row r="11" spans="1:10" ht="15.75" customHeight="1" x14ac:dyDescent="0.2">
      <c r="A11" s="469" t="s">
        <v>128</v>
      </c>
      <c r="B11" s="470"/>
      <c r="C11" s="470"/>
      <c r="D11" s="470"/>
      <c r="E11" s="471"/>
      <c r="F11" s="524"/>
      <c r="G11" s="525"/>
      <c r="H11" s="16"/>
    </row>
    <row r="12" spans="1:10" s="27" customFormat="1" ht="15.75" customHeight="1" x14ac:dyDescent="0.2">
      <c r="A12" s="469" t="s">
        <v>98</v>
      </c>
      <c r="B12" s="526"/>
      <c r="C12" s="526"/>
      <c r="D12" s="526"/>
      <c r="E12" s="527"/>
      <c r="F12" s="472"/>
      <c r="G12" s="473"/>
      <c r="H12" s="16"/>
    </row>
    <row r="13" spans="1:10" s="27" customFormat="1" ht="29.25" customHeight="1" thickBot="1" x14ac:dyDescent="0.25">
      <c r="A13" s="535" t="s">
        <v>129</v>
      </c>
      <c r="B13" s="536"/>
      <c r="C13" s="536"/>
      <c r="D13" s="536"/>
      <c r="E13" s="537"/>
      <c r="F13" s="538"/>
      <c r="G13" s="539"/>
      <c r="H13" s="16"/>
    </row>
    <row r="14" spans="1:10" s="27" customFormat="1" ht="15.75" customHeight="1" x14ac:dyDescent="0.2">
      <c r="A14" s="499" t="s">
        <v>195</v>
      </c>
      <c r="B14" s="500"/>
      <c r="C14" s="500"/>
      <c r="D14" s="500"/>
      <c r="E14" s="501"/>
      <c r="F14" s="515"/>
      <c r="G14" s="540"/>
      <c r="H14" s="16"/>
    </row>
    <row r="15" spans="1:10" s="27" customFormat="1" ht="15.75" customHeight="1" x14ac:dyDescent="0.2">
      <c r="A15" s="469" t="s">
        <v>71</v>
      </c>
      <c r="B15" s="526"/>
      <c r="C15" s="526"/>
      <c r="D15" s="526"/>
      <c r="E15" s="527"/>
      <c r="F15" s="497"/>
      <c r="G15" s="498"/>
      <c r="H15" s="16"/>
    </row>
    <row r="16" spans="1:10" s="27" customFormat="1" ht="15.75" customHeight="1" x14ac:dyDescent="0.2">
      <c r="A16" s="223" t="s">
        <v>192</v>
      </c>
      <c r="B16" s="224"/>
      <c r="C16" s="224"/>
      <c r="D16" s="224"/>
      <c r="E16" s="225"/>
      <c r="F16" s="497"/>
      <c r="G16" s="498"/>
      <c r="H16" s="16"/>
    </row>
    <row r="17" spans="1:8" ht="15.75" customHeight="1" thickBot="1" x14ac:dyDescent="0.25">
      <c r="A17" s="529" t="s">
        <v>130</v>
      </c>
      <c r="B17" s="530"/>
      <c r="C17" s="530"/>
      <c r="D17" s="530"/>
      <c r="E17" s="531"/>
      <c r="F17" s="497"/>
      <c r="G17" s="498"/>
      <c r="H17" s="16"/>
    </row>
    <row r="18" spans="1:8" s="3" customFormat="1" ht="15.75" customHeight="1" x14ac:dyDescent="0.2">
      <c r="A18" s="499" t="s">
        <v>52</v>
      </c>
      <c r="B18" s="500"/>
      <c r="C18" s="500"/>
      <c r="D18" s="500"/>
      <c r="E18" s="501"/>
      <c r="F18" s="497"/>
      <c r="G18" s="498"/>
      <c r="H18" s="17"/>
    </row>
    <row r="19" spans="1:8" s="3" customFormat="1" ht="15.75" customHeight="1" x14ac:dyDescent="0.2">
      <c r="A19" s="469" t="s">
        <v>53</v>
      </c>
      <c r="B19" s="526"/>
      <c r="C19" s="526"/>
      <c r="D19" s="526"/>
      <c r="E19" s="527"/>
      <c r="F19" s="497"/>
      <c r="G19" s="528"/>
      <c r="H19" s="17"/>
    </row>
    <row r="20" spans="1:8" s="3" customFormat="1" ht="15.75" customHeight="1" thickBot="1" x14ac:dyDescent="0.25">
      <c r="A20" s="529" t="s">
        <v>131</v>
      </c>
      <c r="B20" s="532"/>
      <c r="C20" s="532"/>
      <c r="D20" s="532"/>
      <c r="E20" s="533"/>
      <c r="F20" s="509"/>
      <c r="G20" s="510"/>
      <c r="H20" s="17"/>
    </row>
    <row r="21" spans="1:8" s="3" customFormat="1" ht="15.75" customHeight="1" x14ac:dyDescent="0.2">
      <c r="A21" s="499" t="s">
        <v>132</v>
      </c>
      <c r="B21" s="513"/>
      <c r="C21" s="513"/>
      <c r="D21" s="513"/>
      <c r="E21" s="514"/>
      <c r="F21" s="515"/>
      <c r="G21" s="516"/>
      <c r="H21" s="17"/>
    </row>
    <row r="22" spans="1:8" ht="15.75" customHeight="1" x14ac:dyDescent="0.2">
      <c r="A22" s="469" t="s">
        <v>155</v>
      </c>
      <c r="B22" s="470"/>
      <c r="C22" s="470"/>
      <c r="D22" s="470"/>
      <c r="E22" s="471"/>
      <c r="F22" s="497"/>
      <c r="G22" s="498"/>
      <c r="H22" s="16"/>
    </row>
    <row r="23" spans="1:8" s="27" customFormat="1" ht="15.75" customHeight="1" thickBot="1" x14ac:dyDescent="0.25">
      <c r="A23" s="226" t="s">
        <v>184</v>
      </c>
      <c r="B23" s="227"/>
      <c r="C23" s="227"/>
      <c r="D23" s="227"/>
      <c r="E23" s="228"/>
      <c r="F23" s="509"/>
      <c r="G23" s="510"/>
      <c r="H23" s="16"/>
    </row>
    <row r="24" spans="1:8" ht="15.75" customHeight="1" x14ac:dyDescent="0.2">
      <c r="A24" s="499" t="s">
        <v>54</v>
      </c>
      <c r="B24" s="500"/>
      <c r="C24" s="500"/>
      <c r="D24" s="500"/>
      <c r="E24" s="501"/>
      <c r="F24" s="502"/>
      <c r="G24" s="503"/>
      <c r="H24" s="16"/>
    </row>
    <row r="25" spans="1:8" s="3" customFormat="1" ht="28.9" customHeight="1" x14ac:dyDescent="0.2">
      <c r="A25" s="504" t="s">
        <v>100</v>
      </c>
      <c r="B25" s="505"/>
      <c r="C25" s="505"/>
      <c r="D25" s="505"/>
      <c r="E25" s="506"/>
      <c r="F25" s="507">
        <f>SUM('Check Request'!H12)*200</f>
        <v>0</v>
      </c>
      <c r="G25" s="508"/>
      <c r="H25" s="17"/>
    </row>
    <row r="26" spans="1:8" ht="15.75" customHeight="1" x14ac:dyDescent="0.2">
      <c r="A26" s="469" t="s">
        <v>55</v>
      </c>
      <c r="B26" s="470"/>
      <c r="C26" s="470"/>
      <c r="D26" s="470"/>
      <c r="E26" s="471"/>
      <c r="F26" s="472"/>
      <c r="G26" s="473"/>
      <c r="H26" s="16"/>
    </row>
    <row r="27" spans="1:8" s="3" customFormat="1" ht="15.75" customHeight="1" x14ac:dyDescent="0.2">
      <c r="A27" s="469" t="s">
        <v>156</v>
      </c>
      <c r="B27" s="470"/>
      <c r="C27" s="470"/>
      <c r="D27" s="470"/>
      <c r="E27" s="471"/>
      <c r="F27" s="472"/>
      <c r="G27" s="473"/>
      <c r="H27" s="17"/>
    </row>
    <row r="28" spans="1:8" s="3" customFormat="1" ht="15.75" customHeight="1" x14ac:dyDescent="0.2">
      <c r="A28" s="469" t="s">
        <v>56</v>
      </c>
      <c r="B28" s="470"/>
      <c r="C28" s="470"/>
      <c r="D28" s="470"/>
      <c r="E28" s="471"/>
      <c r="F28" s="472"/>
      <c r="G28" s="473"/>
      <c r="H28" s="17"/>
    </row>
    <row r="29" spans="1:8" ht="45.75" customHeight="1" thickBot="1" x14ac:dyDescent="0.25">
      <c r="A29" s="460" t="s">
        <v>157</v>
      </c>
      <c r="B29" s="461"/>
      <c r="C29" s="461"/>
      <c r="D29" s="461"/>
      <c r="E29" s="462"/>
      <c r="F29" s="463"/>
      <c r="G29" s="464"/>
      <c r="H29" s="1"/>
    </row>
    <row r="30" spans="1:8" ht="15.75" customHeight="1" thickBot="1" x14ac:dyDescent="0.25">
      <c r="A30" s="465"/>
      <c r="B30" s="466"/>
      <c r="C30" s="466"/>
      <c r="D30" s="466"/>
      <c r="E30" s="467"/>
      <c r="F30" s="458"/>
      <c r="G30" s="468"/>
      <c r="H30" s="1"/>
    </row>
    <row r="31" spans="1:8" ht="15.75" customHeight="1" thickTop="1" x14ac:dyDescent="0.2">
      <c r="A31" s="455"/>
      <c r="B31" s="456"/>
      <c r="C31" s="456"/>
      <c r="D31" s="456"/>
      <c r="E31" s="457"/>
      <c r="F31" s="458"/>
      <c r="G31" s="459"/>
      <c r="H31" s="476" t="s">
        <v>158</v>
      </c>
    </row>
    <row r="32" spans="1:8" ht="9" customHeight="1" thickBot="1" x14ac:dyDescent="0.25">
      <c r="A32" s="218"/>
      <c r="B32" s="218"/>
      <c r="C32" s="218"/>
      <c r="D32" s="218"/>
      <c r="E32" s="218"/>
      <c r="F32" s="18"/>
      <c r="G32" s="18"/>
      <c r="H32" s="477"/>
    </row>
    <row r="33" spans="1:10" ht="16.5" customHeight="1" thickBot="1" x14ac:dyDescent="0.25">
      <c r="A33" s="218"/>
      <c r="B33" s="218"/>
      <c r="C33" s="478" t="s">
        <v>57</v>
      </c>
      <c r="D33" s="479"/>
      <c r="E33" s="480"/>
      <c r="F33" s="481">
        <f>SUM(F11:G31)</f>
        <v>0</v>
      </c>
      <c r="G33" s="482"/>
      <c r="H33" s="477"/>
      <c r="I33" s="4"/>
      <c r="J33" s="4"/>
    </row>
    <row r="34" spans="1:10" ht="10.5" customHeight="1" x14ac:dyDescent="0.2">
      <c r="A34" s="218"/>
      <c r="B34" s="218"/>
      <c r="C34" s="220"/>
      <c r="D34" s="221"/>
      <c r="E34" s="19"/>
      <c r="F34" s="222"/>
      <c r="G34" s="222"/>
      <c r="H34" s="477"/>
      <c r="I34" s="4"/>
      <c r="J34" s="4"/>
    </row>
    <row r="35" spans="1:10" ht="17.25" customHeight="1" x14ac:dyDescent="0.2">
      <c r="A35" s="483" t="s">
        <v>159</v>
      </c>
      <c r="B35" s="484"/>
      <c r="C35" s="484"/>
      <c r="D35" s="484"/>
      <c r="E35" s="485"/>
      <c r="F35" s="488">
        <f>(F33-F9)</f>
        <v>0</v>
      </c>
      <c r="G35" s="489"/>
      <c r="H35" s="492">
        <f>SUM(F35:G35)</f>
        <v>0</v>
      </c>
      <c r="I35" s="4"/>
      <c r="J35" s="4"/>
    </row>
    <row r="36" spans="1:10" ht="13.5" customHeight="1" thickBot="1" x14ac:dyDescent="0.25">
      <c r="A36" s="486"/>
      <c r="B36" s="486"/>
      <c r="C36" s="486"/>
      <c r="D36" s="486"/>
      <c r="E36" s="487"/>
      <c r="F36" s="490"/>
      <c r="G36" s="491"/>
      <c r="H36" s="493"/>
      <c r="I36" s="4"/>
      <c r="J36" s="4"/>
    </row>
    <row r="37" spans="1:10" ht="45" customHeight="1" thickTop="1" x14ac:dyDescent="0.2">
      <c r="A37" s="494" t="s">
        <v>160</v>
      </c>
      <c r="B37" s="495"/>
      <c r="C37" s="495"/>
      <c r="D37" s="495"/>
      <c r="E37" s="495"/>
      <c r="F37" s="495"/>
      <c r="G37" s="495"/>
    </row>
    <row r="38" spans="1:10" ht="13.5" customHeight="1" x14ac:dyDescent="0.2">
      <c r="A38" s="218"/>
      <c r="B38" s="218"/>
      <c r="C38" s="220"/>
      <c r="D38" s="221"/>
      <c r="E38" s="19"/>
      <c r="F38" s="222"/>
      <c r="G38" s="222"/>
    </row>
    <row r="39" spans="1:10" ht="13.5" customHeight="1" x14ac:dyDescent="0.2">
      <c r="A39" s="474"/>
      <c r="B39" s="475"/>
      <c r="C39" s="475"/>
      <c r="D39" s="475"/>
      <c r="E39" s="475"/>
      <c r="F39" s="496"/>
      <c r="G39" s="496"/>
    </row>
    <row r="40" spans="1:10" ht="13.5" customHeight="1" x14ac:dyDescent="0.2">
      <c r="A40" s="218"/>
      <c r="B40" s="218"/>
      <c r="C40" s="20"/>
      <c r="D40" s="6"/>
      <c r="E40" s="219"/>
      <c r="F40" s="222"/>
      <c r="G40" s="222"/>
    </row>
    <row r="41" spans="1:10" ht="13.5" customHeight="1" x14ac:dyDescent="0.2">
      <c r="A41" s="218"/>
      <c r="B41" s="218"/>
      <c r="C41" s="20"/>
      <c r="D41" s="6"/>
      <c r="E41" s="219"/>
      <c r="F41" s="222"/>
      <c r="G41" s="222"/>
    </row>
    <row r="42" spans="1:10" ht="13.5" customHeight="1" x14ac:dyDescent="0.2">
      <c r="A42" s="218"/>
      <c r="B42" s="218"/>
      <c r="C42" s="20"/>
      <c r="D42" s="6"/>
      <c r="E42" s="219"/>
      <c r="F42" s="222"/>
      <c r="G42" s="222"/>
    </row>
    <row r="43" spans="1:10" ht="13.5" customHeight="1" x14ac:dyDescent="0.2">
      <c r="A43" s="218"/>
      <c r="B43" s="218"/>
      <c r="C43" s="218"/>
      <c r="D43" s="218"/>
      <c r="E43" s="218"/>
      <c r="F43" s="218"/>
      <c r="G43" s="218"/>
    </row>
    <row r="44" spans="1:10" ht="13.5" customHeight="1" x14ac:dyDescent="0.2">
      <c r="A44" s="452"/>
      <c r="B44" s="452"/>
      <c r="C44" s="452"/>
      <c r="D44" s="452"/>
      <c r="E44" s="452"/>
      <c r="F44" s="452"/>
      <c r="G44" s="452"/>
    </row>
    <row r="45" spans="1:10" ht="13.5" customHeight="1" x14ac:dyDescent="0.2">
      <c r="A45" s="218"/>
      <c r="B45" s="218"/>
      <c r="C45" s="218"/>
      <c r="D45" s="218"/>
      <c r="E45" s="218"/>
      <c r="F45" s="218"/>
      <c r="G45" s="218"/>
    </row>
    <row r="46" spans="1:10" ht="13.5" customHeight="1" x14ac:dyDescent="0.2">
      <c r="A46" s="218"/>
      <c r="B46" s="218"/>
      <c r="C46" s="218"/>
      <c r="D46" s="218"/>
      <c r="E46" s="218"/>
      <c r="F46" s="218"/>
      <c r="G46" s="218"/>
    </row>
    <row r="47" spans="1:10" ht="13.5" customHeight="1" x14ac:dyDescent="0.2">
      <c r="A47" s="218"/>
      <c r="B47" s="218"/>
      <c r="C47" s="218"/>
      <c r="D47" s="218"/>
      <c r="E47" s="218"/>
      <c r="F47" s="218"/>
      <c r="G47" s="218"/>
    </row>
    <row r="48" spans="1:10" ht="13.5" customHeight="1" x14ac:dyDescent="0.2">
      <c r="A48" s="218"/>
      <c r="B48" s="218"/>
      <c r="C48" s="218"/>
      <c r="D48" s="218"/>
      <c r="E48" s="218"/>
      <c r="F48" s="218"/>
      <c r="G48" s="218"/>
    </row>
    <row r="49" spans="1:7" ht="13.5" customHeight="1" x14ac:dyDescent="0.2">
      <c r="A49" s="218"/>
      <c r="B49" s="218"/>
      <c r="C49" s="218"/>
      <c r="D49" s="218"/>
      <c r="E49" s="218"/>
      <c r="F49" s="218"/>
      <c r="G49" s="218"/>
    </row>
    <row r="50" spans="1:7" ht="13.5" customHeight="1" x14ac:dyDescent="0.2">
      <c r="A50" s="218"/>
      <c r="B50" s="218"/>
      <c r="C50" s="218"/>
      <c r="D50" s="218"/>
      <c r="E50" s="218"/>
      <c r="F50" s="218"/>
      <c r="G50" s="218"/>
    </row>
    <row r="51" spans="1:7" ht="13.5" customHeight="1" x14ac:dyDescent="0.2">
      <c r="A51" s="218"/>
      <c r="B51" s="218"/>
      <c r="C51" s="218"/>
      <c r="D51" s="218"/>
      <c r="E51" s="218"/>
      <c r="F51" s="218"/>
      <c r="G51" s="218"/>
    </row>
    <row r="52" spans="1:7" ht="13.5" customHeight="1" x14ac:dyDescent="0.2">
      <c r="A52" s="218"/>
      <c r="B52" s="218"/>
      <c r="C52" s="218"/>
      <c r="D52" s="218"/>
      <c r="E52" s="218"/>
      <c r="F52" s="218"/>
      <c r="G52" s="218"/>
    </row>
    <row r="53" spans="1:7" ht="13.5" customHeight="1" x14ac:dyDescent="0.2">
      <c r="A53" s="218"/>
      <c r="B53" s="218"/>
      <c r="C53" s="218"/>
      <c r="D53" s="218"/>
      <c r="E53" s="218"/>
      <c r="F53" s="218"/>
      <c r="G53" s="218"/>
    </row>
    <row r="54" spans="1:7" ht="13.5" customHeight="1" x14ac:dyDescent="0.2">
      <c r="A54" s="218"/>
      <c r="B54" s="218"/>
      <c r="C54" s="218"/>
      <c r="D54" s="218"/>
      <c r="E54" s="218"/>
      <c r="F54" s="218"/>
      <c r="G54" s="218"/>
    </row>
    <row r="55" spans="1:7" ht="13.5" customHeight="1" x14ac:dyDescent="0.2">
      <c r="A55" s="218"/>
      <c r="B55" s="218"/>
      <c r="C55" s="218"/>
      <c r="D55" s="218"/>
      <c r="E55" s="218"/>
      <c r="F55" s="218"/>
      <c r="G55" s="218"/>
    </row>
    <row r="56" spans="1:7" ht="13.5" customHeight="1" x14ac:dyDescent="0.2">
      <c r="A56" s="218"/>
      <c r="B56" s="218"/>
      <c r="C56" s="218"/>
      <c r="D56" s="218"/>
      <c r="E56" s="218"/>
      <c r="F56" s="218"/>
      <c r="G56" s="218"/>
    </row>
    <row r="57" spans="1:7" ht="13.5" customHeight="1" x14ac:dyDescent="0.2">
      <c r="A57" s="218"/>
      <c r="B57" s="218"/>
      <c r="C57" s="218"/>
      <c r="D57" s="218"/>
      <c r="E57" s="218"/>
      <c r="F57" s="218"/>
      <c r="G57" s="218"/>
    </row>
    <row r="58" spans="1:7" ht="13.5" customHeight="1" x14ac:dyDescent="0.2">
      <c r="A58" s="218"/>
      <c r="B58" s="218"/>
      <c r="C58" s="218"/>
      <c r="D58" s="218"/>
      <c r="E58" s="218"/>
      <c r="F58" s="218"/>
      <c r="G58" s="218"/>
    </row>
    <row r="59" spans="1:7" ht="13.5" customHeight="1" x14ac:dyDescent="0.2">
      <c r="A59" s="218"/>
      <c r="B59" s="218"/>
      <c r="C59" s="218"/>
      <c r="D59" s="218"/>
      <c r="E59" s="218"/>
      <c r="F59" s="218"/>
      <c r="G59" s="218"/>
    </row>
    <row r="60" spans="1:7" ht="13.5" customHeight="1" x14ac:dyDescent="0.2">
      <c r="A60" s="218"/>
      <c r="B60" s="218"/>
      <c r="C60" s="218"/>
      <c r="D60" s="218"/>
      <c r="E60" s="218"/>
      <c r="F60" s="218"/>
      <c r="G60" s="218"/>
    </row>
    <row r="61" spans="1:7" ht="13.5" customHeight="1" x14ac:dyDescent="0.2">
      <c r="A61" s="218"/>
      <c r="B61" s="218"/>
      <c r="C61" s="218"/>
      <c r="D61" s="218"/>
      <c r="E61" s="218"/>
      <c r="F61" s="218"/>
      <c r="G61" s="218"/>
    </row>
    <row r="62" spans="1:7" ht="13.5" customHeight="1" x14ac:dyDescent="0.2">
      <c r="A62" s="218"/>
      <c r="B62" s="218"/>
      <c r="C62" s="218"/>
      <c r="D62" s="218"/>
      <c r="E62" s="218"/>
      <c r="F62" s="218"/>
      <c r="G62" s="218"/>
    </row>
    <row r="63" spans="1:7" ht="13.5" customHeight="1" x14ac:dyDescent="0.2">
      <c r="A63" s="218"/>
      <c r="B63" s="218"/>
      <c r="C63" s="218"/>
      <c r="D63" s="218"/>
      <c r="E63" s="218"/>
      <c r="F63" s="218"/>
      <c r="G63" s="218"/>
    </row>
    <row r="64" spans="1:7" ht="13.5" customHeight="1" x14ac:dyDescent="0.2">
      <c r="A64" s="218"/>
      <c r="B64" s="218"/>
      <c r="C64" s="218"/>
      <c r="D64" s="218"/>
      <c r="E64" s="218"/>
      <c r="F64" s="218"/>
      <c r="G64" s="218"/>
    </row>
    <row r="65" spans="1:7" ht="13.5" customHeight="1" x14ac:dyDescent="0.2">
      <c r="A65" s="218"/>
      <c r="B65" s="218"/>
      <c r="C65" s="218"/>
      <c r="D65" s="218"/>
      <c r="E65" s="218"/>
      <c r="F65" s="218"/>
      <c r="G65" s="218"/>
    </row>
    <row r="66" spans="1:7" ht="13.5" customHeight="1" x14ac:dyDescent="0.2">
      <c r="A66" s="5"/>
      <c r="B66" s="5"/>
      <c r="C66" s="5"/>
      <c r="D66" s="5"/>
      <c r="E66" s="5"/>
      <c r="F66" s="5"/>
      <c r="G66" s="5"/>
    </row>
    <row r="67" spans="1:7" ht="13.5" customHeight="1" x14ac:dyDescent="0.2">
      <c r="A67" s="5"/>
      <c r="B67" s="5"/>
      <c r="C67" s="5"/>
      <c r="D67" s="5"/>
      <c r="E67" s="5"/>
      <c r="F67" s="5"/>
      <c r="G67" s="5"/>
    </row>
    <row r="68" spans="1:7" ht="13.5" customHeight="1" x14ac:dyDescent="0.2">
      <c r="A68" s="5"/>
      <c r="B68" s="5"/>
      <c r="C68" s="5"/>
      <c r="D68" s="5"/>
      <c r="E68" s="5"/>
      <c r="F68" s="5"/>
      <c r="G68" s="5"/>
    </row>
    <row r="69" spans="1:7" ht="13.5" customHeight="1" x14ac:dyDescent="0.2">
      <c r="A69" s="5"/>
      <c r="B69" s="5"/>
      <c r="C69" s="5"/>
      <c r="D69" s="5"/>
      <c r="E69" s="5"/>
      <c r="F69" s="5"/>
      <c r="G69" s="5"/>
    </row>
    <row r="70" spans="1:7" ht="13.5" customHeight="1" x14ac:dyDescent="0.2">
      <c r="A70" s="5"/>
      <c r="B70" s="5"/>
      <c r="C70" s="5"/>
      <c r="D70" s="5"/>
      <c r="E70" s="5"/>
      <c r="F70" s="5"/>
      <c r="G70" s="5"/>
    </row>
    <row r="71" spans="1:7" ht="13.5" customHeight="1" x14ac:dyDescent="0.2">
      <c r="A71" s="5"/>
      <c r="B71" s="5"/>
      <c r="C71" s="5"/>
      <c r="D71" s="5"/>
      <c r="E71" s="5"/>
      <c r="F71" s="5"/>
      <c r="G71" s="5"/>
    </row>
    <row r="72" spans="1:7" ht="13.5" customHeight="1" x14ac:dyDescent="0.2">
      <c r="A72" s="5"/>
      <c r="B72" s="5"/>
      <c r="C72" s="5"/>
      <c r="D72" s="5"/>
      <c r="E72" s="5"/>
      <c r="F72" s="5"/>
      <c r="G72" s="5"/>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F10:G10"/>
    <mergeCell ref="F12:G12"/>
    <mergeCell ref="F20:G20"/>
    <mergeCell ref="A11:E11"/>
    <mergeCell ref="A12:E12"/>
    <mergeCell ref="A13:E13"/>
    <mergeCell ref="F13:G13"/>
    <mergeCell ref="A14:E14"/>
    <mergeCell ref="F14:G14"/>
    <mergeCell ref="A15:E15"/>
    <mergeCell ref="F15:G15"/>
    <mergeCell ref="F16:G16"/>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A37:G37"/>
    <mergeCell ref="F39:G39"/>
    <mergeCell ref="A22:E22"/>
    <mergeCell ref="F22:G22"/>
    <mergeCell ref="A24:E24"/>
    <mergeCell ref="F24:G24"/>
    <mergeCell ref="A25:E25"/>
    <mergeCell ref="F25:G25"/>
    <mergeCell ref="F23:G23"/>
    <mergeCell ref="H31:H34"/>
    <mergeCell ref="C33:E33"/>
    <mergeCell ref="F33:G33"/>
    <mergeCell ref="A35:E36"/>
    <mergeCell ref="F35:G36"/>
    <mergeCell ref="H35:H36"/>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s>
  <conditionalFormatting sqref="G2 B2 D2">
    <cfRule type="cellIs" dxfId="3" priority="1" operator="equal">
      <formula>0</formula>
    </cfRule>
  </conditionalFormatting>
  <dataValidations count="12">
    <dataValidation type="whole" operator="lessThanOrEqual" allowBlank="1" showInputMessage="1" showErrorMessage="1" errorTitle="Excess" error="Amount entered exceeds allowable amount for this item." sqref="F28:G28" xr:uid="{00000000-0002-0000-0600-000000000000}">
      <formula1>124</formula1>
    </dataValidation>
    <dataValidation type="whole" errorStyle="warning" operator="lessThanOrEqual" allowBlank="1" showErrorMessage="1" errorTitle="Excess" error="NOTE - A maximum of $50 per adult (16 years of age and older) is allowed for the phone." sqref="F26:G26" xr:uid="{00000000-0002-0000-0600-000001000000}">
      <formula1>50</formula1>
    </dataValidation>
    <dataValidation type="whole" allowBlank="1" showInputMessage="1" showErrorMessage="1" sqref="F27:G27" xr:uid="{00000000-0002-0000-0600-000002000000}">
      <formula1>0</formula1>
      <formula2>(50*4)</formula2>
    </dataValidation>
    <dataValidation allowBlank="1" errorTitle="Maximum Amount" error="THE AMOUNT ENTERED EXCEEDS THE MAXIMUM ALLOWABLE AMOUNT OF $100." sqref="F18:G19 F21:G22" xr:uid="{00000000-0002-0000-0600-000003000000}"/>
    <dataValidation type="whole" operator="lessThan" allowBlank="1" showInputMessage="1" showErrorMessage="1" sqref="I4" xr:uid="{00000000-0002-0000-0600-000004000000}">
      <formula1>51</formula1>
    </dataValidation>
    <dataValidation type="whole" allowBlank="1" showInputMessage="1" showErrorMessage="1" error="Please enter the Family Composition on the Calculations Sheet." sqref="F11:G13" xr:uid="{00000000-0002-0000-0600-000005000000}">
      <formula1>0</formula1>
      <formula2>J2*2000</formula2>
    </dataValidation>
    <dataValidation type="whole" allowBlank="1" showInputMessage="1" error="Please enter the Family Composition on the Calculations Sheet." sqref="F14:G14" xr:uid="{00000000-0002-0000-0600-000006000000}">
      <formula1>0</formula1>
      <formula2>#REF!*2000</formula2>
    </dataValidation>
    <dataValidation allowBlank="1" showInputMessage="1" errorTitle="Maximum Amount" error="THE AMOUNT ENTERED EXCEEDS THE MAXIMUM ALLOWABLE AMOUNT OF $50." sqref="F24:G24" xr:uid="{00000000-0002-0000-0600-000007000000}"/>
    <dataValidation type="whole" allowBlank="1" showInputMessage="1" showErrorMessage="1" error="Please enter the Family Composition on the Calculations Sheet." sqref="F15:G15" xr:uid="{00000000-0002-0000-0600-000008000000}">
      <formula1>0</formula1>
      <formula2>J4*2000</formula2>
    </dataValidation>
    <dataValidation type="whole" allowBlank="1" showInputMessage="1" showErrorMessage="1" error="Please enter the Family Composition on the Calculations Sheet." sqref="F16:G17" xr:uid="{00000000-0002-0000-0600-000009000000}">
      <formula1>0</formula1>
      <formula2>J6*2000</formula2>
    </dataValidation>
    <dataValidation allowBlank="1" sqref="F20:G20 F23:G23" xr:uid="{00000000-0002-0000-0600-00000A000000}"/>
    <dataValidation allowBlank="1" showInputMessage="1" promptTitle="Warning" prompt="If the item listed increases the Maximum Allowable DCA request amount by more than $25, proof of the item should be included with the file. " sqref="F30:G31" xr:uid="{00000000-0002-0000-0600-00000B000000}"/>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dimension ref="A1:L50"/>
  <sheetViews>
    <sheetView showGridLines="0" topLeftCell="A22" zoomScale="90" zoomScaleNormal="90" workbookViewId="0">
      <selection activeCell="A46" sqref="A46:H46"/>
    </sheetView>
  </sheetViews>
  <sheetFormatPr defaultRowHeight="12.75" x14ac:dyDescent="0.2"/>
  <cols>
    <col min="1" max="1" width="12.28515625" style="29" customWidth="1"/>
    <col min="2" max="2" width="12.85546875" style="29" customWidth="1"/>
    <col min="3" max="3" width="10.7109375" style="29" customWidth="1"/>
    <col min="4" max="4" width="10.85546875" style="29" customWidth="1"/>
    <col min="5" max="5" width="10" style="29" customWidth="1"/>
    <col min="6" max="6" width="12" style="29" customWidth="1"/>
    <col min="7" max="7" width="11.140625" style="29" customWidth="1"/>
    <col min="8" max="8" width="27.85546875" style="29" customWidth="1"/>
    <col min="9" max="9" width="45" style="29" bestFit="1" customWidth="1"/>
    <col min="10" max="10" width="9.28515625" style="29" customWidth="1"/>
    <col min="11" max="11" width="14" style="29" hidden="1" customWidth="1"/>
    <col min="12" max="16384" width="9.140625" style="29"/>
  </cols>
  <sheetData>
    <row r="1" spans="1:12" ht="23.25" customHeight="1" x14ac:dyDescent="0.2">
      <c r="A1" s="29" t="s">
        <v>25</v>
      </c>
      <c r="B1" s="569">
        <f>'Check Request'!$B$6</f>
        <v>0</v>
      </c>
      <c r="C1" s="569"/>
      <c r="D1" s="569">
        <f>'Check Request'!D6:E6</f>
        <v>0</v>
      </c>
      <c r="E1" s="569"/>
      <c r="F1" s="135" t="s">
        <v>15</v>
      </c>
      <c r="G1" s="133">
        <f>'Check Request'!H6</f>
        <v>0</v>
      </c>
    </row>
    <row r="2" spans="1:12" ht="16.5" customHeight="1" x14ac:dyDescent="0.2">
      <c r="A2" s="29" t="s">
        <v>14</v>
      </c>
      <c r="B2" s="25"/>
      <c r="C2" s="25"/>
      <c r="E2" s="572"/>
      <c r="F2" s="573"/>
      <c r="G2" s="573"/>
      <c r="H2" s="573"/>
      <c r="I2" s="50"/>
      <c r="K2" s="136"/>
    </row>
    <row r="3" spans="1:12" ht="15.75" customHeight="1" x14ac:dyDescent="0.2">
      <c r="A3" s="51" t="s">
        <v>2</v>
      </c>
      <c r="B3" s="574" t="s">
        <v>95</v>
      </c>
      <c r="C3" s="574"/>
      <c r="D3" s="74"/>
      <c r="E3" s="573"/>
      <c r="F3" s="573"/>
      <c r="G3" s="573"/>
      <c r="H3" s="573"/>
      <c r="I3" s="50"/>
      <c r="J3" s="137"/>
      <c r="K3" s="138">
        <f>(D3*12)</f>
        <v>0</v>
      </c>
    </row>
    <row r="4" spans="1:12" ht="4.5" customHeight="1" x14ac:dyDescent="0.2">
      <c r="A4" s="52"/>
      <c r="B4" s="31" t="s">
        <v>20</v>
      </c>
      <c r="C4" s="31"/>
      <c r="D4" s="53"/>
      <c r="E4" s="573"/>
      <c r="F4" s="573"/>
      <c r="G4" s="573"/>
      <c r="H4" s="573"/>
      <c r="I4" s="50"/>
      <c r="J4" s="139"/>
      <c r="K4" s="138"/>
    </row>
    <row r="5" spans="1:12" ht="15" customHeight="1" x14ac:dyDescent="0.2">
      <c r="A5" s="51" t="s">
        <v>3</v>
      </c>
      <c r="B5" s="574" t="s">
        <v>95</v>
      </c>
      <c r="C5" s="574"/>
      <c r="D5" s="75"/>
      <c r="E5" s="573"/>
      <c r="F5" s="573"/>
      <c r="G5" s="573"/>
      <c r="H5" s="573"/>
      <c r="I5" s="50"/>
      <c r="J5" s="139"/>
      <c r="K5" s="138">
        <f>(D5*12)</f>
        <v>0</v>
      </c>
    </row>
    <row r="6" spans="1:12" ht="19.5" customHeight="1" x14ac:dyDescent="0.2">
      <c r="F6" s="54"/>
      <c r="G6" s="32" t="str">
        <f>IF(F7=1,((K3+K5)/AMI!B7),IF(F7=2,(K3+K5)/AMI!C7,IF(F7=3,(K3+K5)/AMI!D7,IF(F7=4,(K3+K5)/AMI!E7,IF(F7=5,((K3+K5)/AMI!F7),IF(F7=6,((K3+K5))/AMI!G7,""))))))</f>
        <v/>
      </c>
      <c r="H6" s="28"/>
      <c r="I6" s="50"/>
      <c r="J6" s="140"/>
    </row>
    <row r="7" spans="1:12" ht="12.75" customHeight="1" x14ac:dyDescent="0.2">
      <c r="A7" s="576" t="s">
        <v>117</v>
      </c>
      <c r="B7" s="576"/>
      <c r="C7" s="576"/>
      <c r="D7" s="576"/>
      <c r="E7" s="577"/>
      <c r="F7" s="154">
        <f>'Check Request'!H12</f>
        <v>0</v>
      </c>
      <c r="G7" s="113" t="str">
        <f>IF(F7=7,((K3+K5)/AMI!H7),IF(F7=8,(K3+K5)/AMI!I7,IF(F7=9,(K3+K5)/AMI!J7,IF(F7=10,(K3+K5)/AMI!K7,""))))</f>
        <v/>
      </c>
      <c r="H7" s="28"/>
      <c r="I7" s="28"/>
      <c r="J7" s="140"/>
    </row>
    <row r="8" spans="1:12" ht="7.5" customHeight="1" x14ac:dyDescent="0.2">
      <c r="A8" s="55"/>
      <c r="B8" s="55"/>
      <c r="C8" s="55"/>
      <c r="D8" s="55"/>
      <c r="E8" s="55"/>
    </row>
    <row r="9" spans="1:12" ht="15" customHeight="1" x14ac:dyDescent="0.2">
      <c r="A9" s="141" t="s">
        <v>4</v>
      </c>
      <c r="D9" s="580" t="s">
        <v>9</v>
      </c>
      <c r="E9" s="580"/>
      <c r="F9" s="580"/>
      <c r="G9" s="580"/>
      <c r="H9" s="580"/>
    </row>
    <row r="10" spans="1:12" ht="7.5" customHeight="1" x14ac:dyDescent="0.2">
      <c r="A10" s="55"/>
      <c r="B10" s="55"/>
      <c r="C10" s="55"/>
      <c r="D10" s="55"/>
      <c r="E10" s="55"/>
    </row>
    <row r="11" spans="1:12" ht="12.75" customHeight="1" x14ac:dyDescent="0.2">
      <c r="A11" s="132" t="s">
        <v>21</v>
      </c>
      <c r="B11" s="241">
        <f>SUM('Household Budget'!F14,'Household Budget'!F17)</f>
        <v>0</v>
      </c>
      <c r="D11" s="575" t="s">
        <v>10</v>
      </c>
      <c r="E11" s="575"/>
      <c r="F11" s="575"/>
      <c r="G11" s="575"/>
      <c r="H11" s="575"/>
    </row>
    <row r="12" spans="1:12" ht="4.5" customHeight="1" x14ac:dyDescent="0.2">
      <c r="A12" s="31"/>
      <c r="B12" s="53"/>
      <c r="C12" s="34"/>
      <c r="D12" s="575"/>
      <c r="E12" s="575"/>
      <c r="F12" s="575"/>
      <c r="G12" s="575"/>
      <c r="H12" s="575"/>
    </row>
    <row r="13" spans="1:12" ht="12.75" customHeight="1" x14ac:dyDescent="0.2">
      <c r="A13" s="132" t="s">
        <v>190</v>
      </c>
      <c r="B13" s="239">
        <f>'Household Budget'!F18</f>
        <v>0</v>
      </c>
      <c r="D13" s="575"/>
      <c r="E13" s="575"/>
      <c r="F13" s="575"/>
      <c r="G13" s="575"/>
      <c r="H13" s="575"/>
    </row>
    <row r="14" spans="1:12" s="34" customFormat="1" ht="4.5" customHeight="1" x14ac:dyDescent="0.2">
      <c r="A14" s="31"/>
      <c r="B14" s="53"/>
      <c r="D14" s="56"/>
      <c r="E14" s="56"/>
      <c r="F14" s="56"/>
      <c r="G14" s="56"/>
      <c r="H14" s="56"/>
    </row>
    <row r="15" spans="1:12" x14ac:dyDescent="0.2">
      <c r="A15" s="132" t="s">
        <v>191</v>
      </c>
      <c r="B15" s="239">
        <f>'Household Budget'!F21</f>
        <v>0</v>
      </c>
      <c r="D15" s="51" t="s">
        <v>23</v>
      </c>
      <c r="E15" s="112" t="e">
        <f>B18/(D3)</f>
        <v>#DIV/0!</v>
      </c>
      <c r="F15" s="134" t="s">
        <v>5</v>
      </c>
      <c r="G15" s="57" t="s">
        <v>6</v>
      </c>
      <c r="H15" s="58" t="e">
        <f>IF(E15 &gt; 40%,"Yes","No")</f>
        <v>#DIV/0!</v>
      </c>
      <c r="K15" s="142">
        <v>0.41</v>
      </c>
      <c r="L15" s="142"/>
    </row>
    <row r="16" spans="1:12" s="34" customFormat="1" ht="4.5" customHeight="1" x14ac:dyDescent="0.2">
      <c r="A16" s="31"/>
      <c r="B16" s="53"/>
      <c r="D16" s="59"/>
      <c r="E16" s="60"/>
      <c r="F16" s="60"/>
      <c r="G16" s="60"/>
      <c r="H16" s="60"/>
    </row>
    <row r="17" spans="1:11" x14ac:dyDescent="0.2">
      <c r="A17" s="132" t="s">
        <v>22</v>
      </c>
      <c r="B17" s="240">
        <f>'Household Budget'!F24</f>
        <v>0</v>
      </c>
      <c r="D17" s="51" t="s">
        <v>24</v>
      </c>
      <c r="E17" s="112" t="e">
        <f>B18/(D5)</f>
        <v>#DIV/0!</v>
      </c>
      <c r="F17" s="134" t="s">
        <v>5</v>
      </c>
      <c r="G17" s="61" t="s">
        <v>7</v>
      </c>
      <c r="H17" s="58" t="e">
        <f>IF(E17 &gt; 50%,"Yes","No")</f>
        <v>#DIV/0!</v>
      </c>
      <c r="K17" s="142">
        <v>0.51</v>
      </c>
    </row>
    <row r="18" spans="1:11" ht="24" x14ac:dyDescent="0.2">
      <c r="A18" s="120" t="s">
        <v>8</v>
      </c>
      <c r="B18" s="111">
        <f>(B11+B13+B15+B17)</f>
        <v>0</v>
      </c>
    </row>
    <row r="19" spans="1:11" ht="25.5" customHeight="1" x14ac:dyDescent="0.2">
      <c r="A19" s="578" t="e">
        <f>IF(E15&gt;=K15,"Because housing costs exceed 40% of income, explain below how the client will sustain housing, otherwise the application will be considered incomplete.")</f>
        <v>#DIV/0!</v>
      </c>
      <c r="B19" s="579"/>
      <c r="C19" s="579"/>
      <c r="D19" s="579"/>
      <c r="E19" s="579"/>
      <c r="F19" s="579"/>
      <c r="G19" s="579"/>
      <c r="H19" s="579"/>
    </row>
    <row r="20" spans="1:11" ht="23.25" customHeight="1" x14ac:dyDescent="0.2">
      <c r="A20" s="570" t="e">
        <f>IF(E17&gt;=K17,"Because housing costs exceed 50% of income, explain below how the client will sustain housing, otherwise the application will be considered incomplete.")</f>
        <v>#DIV/0!</v>
      </c>
      <c r="B20" s="571"/>
      <c r="C20" s="571"/>
      <c r="D20" s="571"/>
      <c r="E20" s="571"/>
      <c r="F20" s="571"/>
      <c r="G20" s="571"/>
      <c r="H20" s="571"/>
    </row>
    <row r="21" spans="1:11" ht="4.5" customHeight="1" x14ac:dyDescent="0.2">
      <c r="A21" s="62"/>
      <c r="B21" s="63"/>
    </row>
    <row r="22" spans="1:11" x14ac:dyDescent="0.2">
      <c r="A22" s="558"/>
      <c r="B22" s="559"/>
      <c r="C22" s="559"/>
      <c r="D22" s="559"/>
      <c r="E22" s="559"/>
      <c r="F22" s="559"/>
      <c r="G22" s="559"/>
      <c r="H22" s="560"/>
      <c r="I22" s="64"/>
    </row>
    <row r="23" spans="1:11" x14ac:dyDescent="0.2">
      <c r="A23" s="561"/>
      <c r="B23" s="562"/>
      <c r="C23" s="562"/>
      <c r="D23" s="562"/>
      <c r="E23" s="562"/>
      <c r="F23" s="562"/>
      <c r="G23" s="562"/>
      <c r="H23" s="563"/>
    </row>
    <row r="24" spans="1:11" ht="27.75" customHeight="1" x14ac:dyDescent="0.2">
      <c r="A24" s="564"/>
      <c r="B24" s="565"/>
      <c r="C24" s="565"/>
      <c r="D24" s="565"/>
      <c r="E24" s="565"/>
      <c r="F24" s="565"/>
      <c r="G24" s="565"/>
      <c r="H24" s="566"/>
    </row>
    <row r="25" spans="1:11" s="141" customFormat="1" ht="33" customHeight="1" x14ac:dyDescent="0.2">
      <c r="A25" s="568" t="s">
        <v>175</v>
      </c>
      <c r="B25" s="568"/>
      <c r="C25" s="568"/>
      <c r="D25" s="568"/>
      <c r="E25" s="568"/>
      <c r="F25" s="568"/>
      <c r="G25" s="568"/>
      <c r="H25" s="568"/>
    </row>
    <row r="26" spans="1:11" ht="14.25" customHeight="1" x14ac:dyDescent="0.2">
      <c r="A26" s="46"/>
      <c r="B26" s="143" t="s">
        <v>43</v>
      </c>
      <c r="C26" s="567"/>
      <c r="D26" s="567"/>
      <c r="E26" s="567"/>
      <c r="F26" s="567"/>
      <c r="G26" s="567"/>
      <c r="H26" s="131"/>
    </row>
    <row r="27" spans="1:11" ht="14.25" customHeight="1" x14ac:dyDescent="0.2">
      <c r="A27" s="131"/>
      <c r="B27" s="143" t="s">
        <v>181</v>
      </c>
      <c r="C27" s="547"/>
      <c r="D27" s="548"/>
      <c r="E27" s="548"/>
      <c r="F27" s="548"/>
      <c r="G27" s="548"/>
      <c r="H27" s="131"/>
    </row>
    <row r="28" spans="1:11" ht="9" customHeight="1" x14ac:dyDescent="0.2">
      <c r="A28" s="65"/>
      <c r="B28" s="65"/>
      <c r="C28" s="65"/>
      <c r="D28" s="65"/>
      <c r="E28" s="65"/>
      <c r="F28" s="65"/>
      <c r="G28" s="65"/>
      <c r="H28" s="65"/>
    </row>
    <row r="29" spans="1:11" ht="14.25" x14ac:dyDescent="0.2">
      <c r="A29" s="155"/>
      <c r="C29" s="557" t="s">
        <v>205</v>
      </c>
      <c r="D29" s="557"/>
      <c r="E29" s="557"/>
      <c r="F29" s="557"/>
      <c r="G29" s="557"/>
    </row>
    <row r="30" spans="1:11" s="25" customFormat="1" ht="6.75" customHeight="1" x14ac:dyDescent="0.2">
      <c r="A30" s="545"/>
      <c r="B30" s="545"/>
      <c r="C30" s="545"/>
      <c r="D30" s="545"/>
      <c r="E30" s="545"/>
      <c r="F30" s="545"/>
      <c r="G30" s="545"/>
      <c r="H30" s="545"/>
      <c r="I30" s="137"/>
    </row>
    <row r="31" spans="1:11" ht="12.75" customHeight="1" x14ac:dyDescent="0.2">
      <c r="A31" s="555" t="s">
        <v>230</v>
      </c>
      <c r="B31" s="556"/>
      <c r="C31" s="556"/>
      <c r="D31" s="551" t="s">
        <v>229</v>
      </c>
      <c r="E31" s="552"/>
      <c r="F31" s="334"/>
      <c r="G31" s="553" t="s">
        <v>227</v>
      </c>
      <c r="H31" s="554"/>
    </row>
    <row r="32" spans="1:11" ht="6" customHeight="1" x14ac:dyDescent="0.2">
      <c r="A32" s="232"/>
      <c r="B32" s="233"/>
      <c r="C32" s="234"/>
      <c r="D32" s="24"/>
      <c r="E32" s="132"/>
      <c r="F32" s="24"/>
      <c r="G32" s="66"/>
    </row>
    <row r="33" spans="1:8" s="54" customFormat="1" ht="12.75" customHeight="1" x14ac:dyDescent="0.2">
      <c r="A33" s="232" t="s">
        <v>71</v>
      </c>
      <c r="B33" s="235"/>
      <c r="C33" s="238">
        <f>'Household Budget'!F15</f>
        <v>0</v>
      </c>
      <c r="D33" s="255"/>
      <c r="E33" s="236"/>
      <c r="F33" s="256"/>
      <c r="G33" s="268">
        <f>SUM(C42-E42)</f>
        <v>0</v>
      </c>
      <c r="H33" s="256"/>
    </row>
    <row r="34" spans="1:8" s="54" customFormat="1" ht="6" customHeight="1" x14ac:dyDescent="0.2">
      <c r="A34" s="232"/>
      <c r="B34" s="233"/>
      <c r="C34" s="237"/>
      <c r="D34" s="217"/>
      <c r="E34" s="237"/>
      <c r="F34" s="217"/>
      <c r="G34" s="265"/>
    </row>
    <row r="35" spans="1:8" s="54" customFormat="1" ht="14.25" customHeight="1" x14ac:dyDescent="0.2">
      <c r="A35" s="232" t="s">
        <v>238</v>
      </c>
      <c r="B35" s="235"/>
      <c r="C35" s="238">
        <f>SUM('Household Budget'!F14,'Household Budget'!F17)</f>
        <v>0</v>
      </c>
      <c r="D35" s="217"/>
      <c r="E35" s="236"/>
      <c r="F35" s="217"/>
      <c r="G35" s="263"/>
    </row>
    <row r="36" spans="1:8" ht="6" hidden="1" customHeight="1" x14ac:dyDescent="0.2">
      <c r="A36" s="232"/>
      <c r="B36" s="232"/>
      <c r="D36" s="54"/>
      <c r="F36" s="54"/>
      <c r="G36" s="25"/>
      <c r="H36" s="54"/>
    </row>
    <row r="37" spans="1:8" ht="6" customHeight="1" x14ac:dyDescent="0.2">
      <c r="A37" s="232"/>
      <c r="B37" s="233"/>
      <c r="C37" s="53"/>
      <c r="D37" s="54"/>
      <c r="E37" s="53"/>
      <c r="F37" s="54"/>
      <c r="G37" s="266"/>
      <c r="H37" s="54"/>
    </row>
    <row r="38" spans="1:8" ht="14.25" customHeight="1" x14ac:dyDescent="0.2">
      <c r="A38" s="549" t="s">
        <v>225</v>
      </c>
      <c r="B38" s="550"/>
      <c r="C38" s="257">
        <f>'Household Budget'!F16</f>
        <v>0</v>
      </c>
      <c r="D38" s="54"/>
      <c r="E38" s="259"/>
      <c r="F38" s="54"/>
      <c r="G38" s="267"/>
      <c r="H38" s="54"/>
    </row>
    <row r="39" spans="1:8" s="25" customFormat="1" ht="4.5" customHeight="1" x14ac:dyDescent="0.2">
      <c r="A39" s="144"/>
      <c r="B39" s="144"/>
      <c r="C39" s="144"/>
      <c r="D39" s="144"/>
      <c r="E39" s="144"/>
      <c r="F39" s="144"/>
      <c r="G39" s="144"/>
      <c r="H39" s="144"/>
    </row>
    <row r="40" spans="1:8" s="25" customFormat="1" ht="14.25" customHeight="1" x14ac:dyDescent="0.2">
      <c r="A40" s="144" t="s">
        <v>226</v>
      </c>
      <c r="B40" s="144"/>
      <c r="C40" s="258">
        <f>SUM('Household Budget'!F18,'Household Budget'!F19,'Household Budget'!F20,'Household Budget'!F21,'Household Budget'!F22,'Household Budget'!F23,'Household Budget'!F24)</f>
        <v>0</v>
      </c>
      <c r="D40" s="144"/>
      <c r="E40" s="259"/>
      <c r="F40" s="144"/>
      <c r="G40" s="262"/>
      <c r="H40" s="144"/>
    </row>
    <row r="41" spans="1:8" s="25" customFormat="1" ht="4.5" customHeight="1" x14ac:dyDescent="0.2">
      <c r="A41" s="144"/>
      <c r="B41" s="144"/>
      <c r="C41" s="144"/>
      <c r="D41" s="144"/>
      <c r="E41" s="144"/>
      <c r="F41" s="144"/>
      <c r="G41" s="144"/>
      <c r="H41" s="144"/>
    </row>
    <row r="42" spans="1:8" s="25" customFormat="1" ht="14.25" customHeight="1" x14ac:dyDescent="0.2">
      <c r="A42" s="144" t="s">
        <v>228</v>
      </c>
      <c r="B42" s="144"/>
      <c r="C42" s="269">
        <f>SUM(C33,C35,C38,C40)</f>
        <v>0</v>
      </c>
      <c r="D42" s="144"/>
      <c r="E42" s="268">
        <f>SUM(E33,E35,E38,E40)</f>
        <v>0</v>
      </c>
      <c r="F42" s="144"/>
      <c r="G42" s="264"/>
      <c r="H42" s="144"/>
    </row>
    <row r="43" spans="1:8" s="25" customFormat="1" ht="8.25" customHeight="1" x14ac:dyDescent="0.2">
      <c r="A43" s="144"/>
      <c r="B43" s="144"/>
      <c r="C43" s="262"/>
      <c r="D43" s="144"/>
      <c r="E43" s="263"/>
      <c r="F43" s="144"/>
      <c r="G43" s="264"/>
      <c r="H43" s="144"/>
    </row>
    <row r="44" spans="1:8" s="25" customFormat="1" ht="21.75" customHeight="1" x14ac:dyDescent="0.2">
      <c r="A44" s="260" t="s">
        <v>206</v>
      </c>
      <c r="B44" s="144"/>
      <c r="C44" s="144"/>
      <c r="D44" s="144"/>
      <c r="E44" s="144"/>
      <c r="F44" s="144"/>
      <c r="G44" s="144"/>
      <c r="H44" s="144"/>
    </row>
    <row r="45" spans="1:8" ht="55.5" customHeight="1" x14ac:dyDescent="0.2">
      <c r="A45" s="546" t="s">
        <v>260</v>
      </c>
      <c r="B45" s="546"/>
      <c r="C45" s="546"/>
      <c r="D45" s="546"/>
      <c r="E45" s="546"/>
      <c r="F45" s="546"/>
      <c r="G45" s="546"/>
      <c r="H45" s="546"/>
    </row>
    <row r="46" spans="1:8" ht="123" customHeight="1" x14ac:dyDescent="0.2">
      <c r="A46" s="542"/>
      <c r="B46" s="543"/>
      <c r="C46" s="543"/>
      <c r="D46" s="543"/>
      <c r="E46" s="543"/>
      <c r="F46" s="543"/>
      <c r="G46" s="543"/>
      <c r="H46" s="544"/>
    </row>
    <row r="47" spans="1:8" ht="9" hidden="1" customHeight="1" x14ac:dyDescent="0.2">
      <c r="A47" s="541"/>
      <c r="B47" s="541"/>
      <c r="C47" s="541"/>
      <c r="D47" s="541"/>
      <c r="E47" s="541"/>
      <c r="F47" s="541"/>
      <c r="G47" s="541"/>
      <c r="H47" s="541"/>
    </row>
    <row r="48" spans="1:8" ht="9" hidden="1" customHeight="1" x14ac:dyDescent="0.2">
      <c r="A48" s="541"/>
      <c r="B48" s="541"/>
      <c r="C48" s="541"/>
      <c r="D48" s="541"/>
      <c r="E48" s="541"/>
      <c r="F48" s="541"/>
      <c r="G48" s="541"/>
      <c r="H48" s="541"/>
    </row>
    <row r="49" spans="1:8" hidden="1" x14ac:dyDescent="0.2">
      <c r="A49" s="541"/>
      <c r="B49" s="541"/>
      <c r="C49" s="541"/>
      <c r="D49" s="541"/>
      <c r="E49" s="541"/>
      <c r="F49" s="541"/>
      <c r="G49" s="541"/>
      <c r="H49" s="541"/>
    </row>
    <row r="50" spans="1:8" x14ac:dyDescent="0.2">
      <c r="A50" s="54"/>
      <c r="B50" s="54"/>
      <c r="C50" s="54"/>
      <c r="D50" s="54"/>
      <c r="E50" s="54"/>
      <c r="F50" s="54"/>
      <c r="G50" s="54"/>
      <c r="H50" s="54"/>
    </row>
  </sheetData>
  <sheetProtection password="AA36" sheet="1" objects="1" scenarios="1" selectLockedCells="1"/>
  <customSheetViews>
    <customSheetView guid="{761A298F-763A-4E6A-9D75-1A2AA33BEFD7}" scale="90" showPageBreaks="1" showGridLines="0" fitToPage="1" printArea="1" hiddenColumns="1">
      <selection activeCell="I8" sqref="I8"/>
      <pageMargins left="0.5" right="0.5" top="0.65" bottom="0.5" header="0" footer="0"/>
      <printOptions horizontalCentered="1" verticalCentered="1"/>
      <pageSetup scale="98" orientation="portrait" r:id="rId1"/>
      <headerFooter alignWithMargins="0">
        <oddHeader>&amp;C&amp;"HelveticaNeueLT Pro 65 Md,Regular"&amp;12Direct Client Assistance
Calculations Sheet&amp;R&amp;G</oddHeader>
        <oddFooter xml:space="preserve">&amp;L&amp;"HelveticaNeueLT Pro 45 Lt,Regular"&amp;8&amp;Z&amp;F&amp;A&amp;R&amp;"HelveticaNeueLT Pro 45 Lt,Regular"
</oddFooter>
      </headerFooter>
    </customSheetView>
  </customSheetViews>
  <mergeCells count="23">
    <mergeCell ref="A22:H24"/>
    <mergeCell ref="C26:G26"/>
    <mergeCell ref="A25:H25"/>
    <mergeCell ref="B1:C1"/>
    <mergeCell ref="A20:H20"/>
    <mergeCell ref="E2:H5"/>
    <mergeCell ref="D1:E1"/>
    <mergeCell ref="B3:C3"/>
    <mergeCell ref="B5:C5"/>
    <mergeCell ref="D11:H13"/>
    <mergeCell ref="A7:E7"/>
    <mergeCell ref="A19:H19"/>
    <mergeCell ref="D9:H9"/>
    <mergeCell ref="A47:H49"/>
    <mergeCell ref="A46:H46"/>
    <mergeCell ref="A30:H30"/>
    <mergeCell ref="A45:H45"/>
    <mergeCell ref="C27:G27"/>
    <mergeCell ref="A38:B38"/>
    <mergeCell ref="D31:F31"/>
    <mergeCell ref="G31:H31"/>
    <mergeCell ref="A31:C31"/>
    <mergeCell ref="C29:G29"/>
  </mergeCells>
  <phoneticPr fontId="4" type="noConversion"/>
  <conditionalFormatting sqref="B1:E1 G1">
    <cfRule type="cellIs" dxfId="2" priority="1" operator="equal">
      <formula>0</formula>
    </cfRule>
  </conditionalFormatting>
  <dataValidations disablePrompts="1" count="4">
    <dataValidation type="whole" errorStyle="warning" operator="greaterThanOrEqual" allowBlank="1" showInputMessage="1" showErrorMessage="1" errorTitle="single" error="How will the client sustain housing?  Please complete or application will be considered incomplete.  Thank you._x000a_" sqref="J15" xr:uid="{00000000-0002-0000-0700-000000000000}">
      <formula1>K15</formula1>
    </dataValidation>
    <dataValidation type="whole" errorStyle="warning" showErrorMessage="1" error="Please be sure to enter the Family Composition." prompt="Please be sure to enter the Family Composition above." sqref="B11" xr:uid="{00000000-0002-0000-0700-000001000000}">
      <formula1>0</formula1>
      <formula2>2000</formula2>
    </dataValidation>
    <dataValidation type="whole" allowBlank="1" showInputMessage="1" showErrorMessage="1" errorTitle="Maximum Amount " error="THE AMOUNT ENTERED EXCEEDS THE MAXIMUM ALLOWABLE AMOUNT OF $100." sqref="B13" xr:uid="{00000000-0002-0000-0700-000002000000}">
      <formula1>0</formula1>
      <formula2>100</formula2>
    </dataValidation>
    <dataValidation type="whole" allowBlank="1" showInputMessage="1" showErrorMessage="1" errorTitle="Maximum Allowed" error="THE AMOUNT ENTERED EXCEEDS THE MAXIMUM ALLOWABLE AMOUNT OF $100." sqref="B15 B17" xr:uid="{00000000-0002-0000-0700-000003000000}">
      <formula1>0</formula1>
      <formula2>100</formula2>
    </dataValidation>
  </dataValidations>
  <printOptions horizontalCentered="1"/>
  <pageMargins left="0" right="0" top="1" bottom="0" header="0.25" footer="0"/>
  <pageSetup scale="95" orientation="portrait" r:id="rId2"/>
  <headerFooter>
    <oddHeader>&amp;C&amp;"HelveticaNeueLT Pro 45 Lt,Bold"&amp;12
&amp;"HelveticaNeueLT Pro 45 Lt,Regular"&amp;11Justification Sheet&amp;R&amp;G</oddHeader>
  </headerFooter>
  <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K52"/>
  <sheetViews>
    <sheetView showGridLines="0" view="pageLayout" zoomScaleNormal="100" workbookViewId="0">
      <selection activeCell="A2" sqref="A2:XFD2"/>
    </sheetView>
  </sheetViews>
  <sheetFormatPr defaultColWidth="9.28515625" defaultRowHeight="14.25" x14ac:dyDescent="0.2"/>
  <cols>
    <col min="1" max="2" width="9.28515625" style="78"/>
    <col min="3" max="3" width="10.28515625" style="78" customWidth="1"/>
    <col min="4" max="4" width="17.140625" style="78" customWidth="1"/>
    <col min="5" max="5" width="8.7109375" style="78" customWidth="1"/>
    <col min="6" max="6" width="8.5703125" style="78" customWidth="1"/>
    <col min="7" max="7" width="8.28515625" style="78" customWidth="1"/>
    <col min="8" max="8" width="9.28515625" style="78"/>
    <col min="9" max="9" width="8" style="78" customWidth="1"/>
    <col min="10" max="10" width="7" style="78" customWidth="1"/>
    <col min="11" max="11" width="4.7109375" style="78" customWidth="1"/>
    <col min="12" max="16384" width="9.28515625" style="78"/>
  </cols>
  <sheetData>
    <row r="1" spans="1:11" ht="27.75" customHeight="1" x14ac:dyDescent="0.2"/>
    <row r="2" spans="1:11" x14ac:dyDescent="0.2">
      <c r="A2" s="592" t="s">
        <v>209</v>
      </c>
      <c r="B2" s="592"/>
      <c r="C2" s="592"/>
      <c r="D2" s="389"/>
      <c r="E2" s="242"/>
      <c r="F2" s="242"/>
      <c r="G2" s="242"/>
      <c r="H2" s="598"/>
      <c r="I2" s="598"/>
    </row>
    <row r="3" spans="1:11" ht="18" customHeight="1" x14ac:dyDescent="0.2">
      <c r="A3" s="247" t="s">
        <v>25</v>
      </c>
      <c r="B3" s="243"/>
      <c r="C3" s="243"/>
      <c r="D3" s="253" t="str">
        <f>IF('Check Request'!B6=0,"",'Check Request'!B6)</f>
        <v/>
      </c>
      <c r="E3" s="244"/>
      <c r="F3" s="253" t="str">
        <f>IF('Check Request'!D6=0,"",'Check Request'!D6)</f>
        <v/>
      </c>
      <c r="G3" s="245"/>
      <c r="H3" s="246" t="s">
        <v>123</v>
      </c>
      <c r="I3" s="245" t="str">
        <f>IF('Check Request'!H6=0,"",'Check Request'!H6)</f>
        <v/>
      </c>
    </row>
    <row r="4" spans="1:11" ht="15" customHeight="1" x14ac:dyDescent="0.2">
      <c r="A4" s="583" t="s">
        <v>80</v>
      </c>
      <c r="B4" s="583"/>
      <c r="C4" s="583"/>
      <c r="D4" s="581" t="str">
        <f>IF('Check Request'!$B$58=0,"",'Check Request'!$B$58)</f>
        <v/>
      </c>
      <c r="E4" s="599"/>
      <c r="F4" s="599"/>
      <c r="G4" s="599"/>
      <c r="H4" s="599"/>
      <c r="I4" s="599"/>
    </row>
    <row r="5" spans="1:11" ht="15" customHeight="1" x14ac:dyDescent="0.2">
      <c r="A5" s="327" t="s">
        <v>258</v>
      </c>
      <c r="B5" s="327"/>
      <c r="C5" s="327"/>
      <c r="D5" s="581" t="str">
        <f>IF('Check Request'!$B$59=0,"",'Check Request'!$B$59)</f>
        <v/>
      </c>
      <c r="E5" s="582"/>
      <c r="F5" s="582"/>
      <c r="G5" s="582"/>
      <c r="H5" s="582"/>
      <c r="I5" s="582"/>
    </row>
    <row r="6" spans="1:11" ht="15" customHeight="1" x14ac:dyDescent="0.2">
      <c r="A6" s="583" t="s">
        <v>176</v>
      </c>
      <c r="B6" s="583"/>
      <c r="C6" s="247"/>
      <c r="D6" s="600" t="str">
        <f>IF('Check Request'!$B$60=0,"",'Check Request'!$B$60)</f>
        <v/>
      </c>
      <c r="E6" s="600"/>
      <c r="F6" s="600"/>
      <c r="G6" s="600"/>
      <c r="H6" s="600"/>
      <c r="I6" s="600"/>
    </row>
    <row r="7" spans="1:11" ht="15" customHeight="1" x14ac:dyDescent="0.2">
      <c r="A7" s="583" t="s">
        <v>177</v>
      </c>
      <c r="B7" s="583"/>
      <c r="C7" s="247"/>
      <c r="D7" s="602" t="str">
        <f>IF('Check Request'!$B$61=0,"",'Check Request'!$B$61)</f>
        <v/>
      </c>
      <c r="E7" s="602"/>
      <c r="F7" s="602"/>
      <c r="G7" s="602"/>
      <c r="H7" s="602"/>
      <c r="I7" s="602"/>
    </row>
    <row r="8" spans="1:11" ht="4.5" customHeight="1" x14ac:dyDescent="0.2">
      <c r="A8" s="272"/>
      <c r="B8" s="272"/>
      <c r="C8" s="247"/>
      <c r="D8" s="254"/>
      <c r="E8" s="254"/>
      <c r="F8" s="254"/>
      <c r="G8" s="254"/>
      <c r="H8" s="254"/>
      <c r="I8" s="254"/>
    </row>
    <row r="9" spans="1:11" ht="18" customHeight="1" x14ac:dyDescent="0.2">
      <c r="A9" s="592" t="s">
        <v>216</v>
      </c>
      <c r="B9" s="593"/>
      <c r="C9" s="593"/>
      <c r="D9" s="593"/>
      <c r="E9" s="389"/>
      <c r="F9" s="389"/>
      <c r="G9" s="389"/>
      <c r="H9" s="389"/>
      <c r="I9" s="389"/>
    </row>
    <row r="10" spans="1:11" ht="17.25" customHeight="1" x14ac:dyDescent="0.2">
      <c r="A10" s="595" t="s">
        <v>210</v>
      </c>
      <c r="B10" s="595"/>
      <c r="C10" s="603"/>
      <c r="D10" s="603"/>
      <c r="E10" s="594"/>
      <c r="F10" s="594"/>
      <c r="G10" s="594"/>
    </row>
    <row r="11" spans="1:11" ht="9" customHeight="1" x14ac:dyDescent="0.2">
      <c r="E11" s="183"/>
      <c r="F11" s="183"/>
      <c r="G11" s="183"/>
    </row>
    <row r="12" spans="1:11" ht="12.75" customHeight="1" x14ac:dyDescent="0.2">
      <c r="A12" s="583" t="s">
        <v>83</v>
      </c>
      <c r="B12" s="583"/>
      <c r="C12" s="583"/>
      <c r="D12" s="583"/>
      <c r="E12" s="594"/>
      <c r="F12" s="594"/>
      <c r="G12" s="594"/>
    </row>
    <row r="13" spans="1:11" ht="9" customHeight="1" x14ac:dyDescent="0.2">
      <c r="E13" s="183"/>
      <c r="F13" s="183"/>
      <c r="G13" s="183"/>
    </row>
    <row r="14" spans="1:11" ht="12.75" customHeight="1" x14ac:dyDescent="0.2">
      <c r="A14" s="583" t="s">
        <v>178</v>
      </c>
      <c r="B14" s="583"/>
      <c r="C14" s="583"/>
      <c r="D14" s="583"/>
      <c r="E14" s="594"/>
      <c r="F14" s="594"/>
      <c r="G14" s="594"/>
    </row>
    <row r="15" spans="1:11" ht="21" customHeight="1" x14ac:dyDescent="0.2">
      <c r="A15" s="595" t="s">
        <v>211</v>
      </c>
      <c r="B15" s="595"/>
      <c r="C15" s="595"/>
      <c r="D15" s="595"/>
      <c r="E15" s="596"/>
      <c r="F15" s="597"/>
      <c r="G15" s="248"/>
      <c r="H15" s="342"/>
      <c r="I15" s="342"/>
      <c r="J15" s="342"/>
      <c r="K15" s="342"/>
    </row>
    <row r="16" spans="1:11" ht="21" customHeight="1" x14ac:dyDescent="0.2">
      <c r="A16" s="595" t="s">
        <v>212</v>
      </c>
      <c r="B16" s="595"/>
      <c r="C16" s="595"/>
      <c r="D16" s="595"/>
      <c r="E16" s="601"/>
      <c r="F16" s="389"/>
      <c r="G16" s="389"/>
      <c r="H16" s="589"/>
      <c r="I16" s="589"/>
      <c r="J16" s="589"/>
      <c r="K16" s="589"/>
    </row>
    <row r="17" spans="1:11" ht="21" customHeight="1" x14ac:dyDescent="0.2">
      <c r="A17" s="587" t="s">
        <v>213</v>
      </c>
      <c r="B17" s="587"/>
      <c r="C17" s="587"/>
      <c r="D17" s="587"/>
      <c r="E17" s="588"/>
      <c r="F17" s="389"/>
      <c r="G17" s="389"/>
      <c r="H17" s="589"/>
      <c r="I17" s="589"/>
      <c r="J17" s="589"/>
      <c r="K17" s="589"/>
    </row>
    <row r="18" spans="1:11" ht="4.5" customHeight="1" x14ac:dyDescent="0.2">
      <c r="A18" s="272"/>
      <c r="B18" s="272"/>
      <c r="C18" s="272"/>
      <c r="D18" s="272"/>
      <c r="E18" s="249"/>
      <c r="F18" s="249"/>
      <c r="G18" s="249"/>
      <c r="H18" s="184"/>
      <c r="I18" s="184"/>
      <c r="J18" s="184"/>
      <c r="K18" s="184"/>
    </row>
    <row r="19" spans="1:11" ht="16.5" customHeight="1" x14ac:dyDescent="0.2">
      <c r="A19" s="583" t="s">
        <v>214</v>
      </c>
      <c r="B19" s="389"/>
      <c r="C19" s="272"/>
      <c r="D19" s="272"/>
      <c r="E19" s="261"/>
      <c r="F19" s="249" t="s">
        <v>215</v>
      </c>
      <c r="G19" s="249"/>
      <c r="H19" s="184"/>
      <c r="I19" s="184"/>
      <c r="J19" s="184"/>
      <c r="K19" s="184"/>
    </row>
    <row r="20" spans="1:11" ht="9" customHeight="1" x14ac:dyDescent="0.2">
      <c r="A20" s="272"/>
      <c r="B20" s="272"/>
      <c r="C20" s="272"/>
      <c r="D20" s="272"/>
      <c r="E20" s="249"/>
      <c r="F20" s="249"/>
      <c r="G20" s="249"/>
      <c r="H20" s="184"/>
      <c r="I20" s="184"/>
      <c r="J20" s="184"/>
      <c r="K20" s="184"/>
    </row>
    <row r="21" spans="1:11" x14ac:dyDescent="0.2">
      <c r="A21" s="583" t="s">
        <v>207</v>
      </c>
      <c r="B21" s="583"/>
      <c r="C21" s="583"/>
      <c r="E21" s="590"/>
      <c r="F21" s="590"/>
      <c r="G21" s="590"/>
      <c r="H21" s="184"/>
      <c r="I21" s="184"/>
      <c r="J21" s="184"/>
      <c r="K21" s="184"/>
    </row>
    <row r="22" spans="1:11" ht="9" customHeight="1" x14ac:dyDescent="0.2">
      <c r="A22" s="425"/>
      <c r="B22" s="425"/>
      <c r="C22" s="425"/>
      <c r="D22" s="591"/>
    </row>
    <row r="23" spans="1:11" x14ac:dyDescent="0.2">
      <c r="A23" s="272" t="s">
        <v>208</v>
      </c>
      <c r="B23" s="274"/>
      <c r="C23" s="274"/>
      <c r="D23" s="275"/>
      <c r="E23" s="590"/>
      <c r="F23" s="590"/>
      <c r="G23" s="590"/>
    </row>
    <row r="24" spans="1:11" ht="3.75" customHeight="1" x14ac:dyDescent="0.2"/>
    <row r="25" spans="1:11" ht="6" customHeight="1" x14ac:dyDescent="0.2"/>
    <row r="26" spans="1:11" x14ac:dyDescent="0.2">
      <c r="A26" s="592" t="s">
        <v>254</v>
      </c>
      <c r="B26" s="593"/>
      <c r="C26" s="593"/>
      <c r="D26" s="593"/>
      <c r="E26" s="389"/>
      <c r="F26" s="389"/>
      <c r="G26" s="389"/>
      <c r="H26" s="389"/>
      <c r="I26" s="389"/>
    </row>
    <row r="27" spans="1:11" ht="10.5" customHeight="1" x14ac:dyDescent="0.2">
      <c r="A27" s="272"/>
      <c r="B27" s="272"/>
      <c r="C27" s="272"/>
      <c r="D27" s="242"/>
      <c r="E27" s="242"/>
      <c r="F27" s="242"/>
      <c r="G27" s="242"/>
    </row>
    <row r="28" spans="1:11" ht="8.25" customHeight="1" x14ac:dyDescent="0.2"/>
    <row r="29" spans="1:11" x14ac:dyDescent="0.2">
      <c r="A29" s="583"/>
      <c r="B29" s="583"/>
      <c r="C29" s="583"/>
      <c r="D29" s="242"/>
      <c r="E29" s="242"/>
      <c r="F29" s="242"/>
      <c r="G29" s="242"/>
      <c r="H29" s="242"/>
      <c r="I29" s="242"/>
    </row>
    <row r="30" spans="1:11" ht="4.5" customHeight="1" x14ac:dyDescent="0.2">
      <c r="D30" s="242"/>
      <c r="E30" s="242"/>
      <c r="F30" s="242"/>
      <c r="G30" s="242"/>
      <c r="H30" s="242"/>
      <c r="I30" s="242"/>
    </row>
    <row r="31" spans="1:11" x14ac:dyDescent="0.2">
      <c r="A31" s="583"/>
      <c r="B31" s="583"/>
      <c r="C31" s="583"/>
      <c r="D31" s="242"/>
      <c r="E31" s="242"/>
      <c r="F31" s="242"/>
      <c r="G31" s="242"/>
      <c r="H31" s="242"/>
      <c r="I31" s="242"/>
    </row>
    <row r="32" spans="1:11" ht="4.5" customHeight="1" x14ac:dyDescent="0.2">
      <c r="D32" s="242"/>
      <c r="E32" s="242"/>
      <c r="F32" s="242"/>
      <c r="G32" s="242"/>
      <c r="H32" s="242"/>
      <c r="I32" s="242"/>
    </row>
    <row r="33" spans="1:11" x14ac:dyDescent="0.2">
      <c r="A33" s="583"/>
      <c r="B33" s="583"/>
      <c r="C33" s="583"/>
      <c r="D33" s="242"/>
      <c r="E33" s="242"/>
      <c r="F33" s="242"/>
      <c r="G33" s="242"/>
      <c r="H33" s="242"/>
      <c r="I33" s="242"/>
    </row>
    <row r="34" spans="1:11" ht="4.5" customHeight="1" x14ac:dyDescent="0.2">
      <c r="D34" s="242"/>
      <c r="E34" s="242"/>
      <c r="F34" s="242"/>
      <c r="G34" s="242"/>
      <c r="H34" s="242"/>
      <c r="I34" s="242"/>
    </row>
    <row r="35" spans="1:11" x14ac:dyDescent="0.2">
      <c r="A35" s="583"/>
      <c r="B35" s="583"/>
      <c r="C35" s="583"/>
      <c r="D35" s="77"/>
      <c r="E35" s="242"/>
      <c r="F35" s="242"/>
      <c r="G35" s="242"/>
      <c r="H35" s="242"/>
      <c r="I35" s="242"/>
    </row>
    <row r="36" spans="1:11" x14ac:dyDescent="0.2">
      <c r="D36" s="242"/>
      <c r="E36" s="242"/>
      <c r="F36" s="242"/>
      <c r="G36" s="242"/>
      <c r="H36" s="242"/>
      <c r="I36" s="242"/>
    </row>
    <row r="39" spans="1:11" ht="10.5" customHeight="1" x14ac:dyDescent="0.2"/>
    <row r="40" spans="1:11" ht="10.5" customHeight="1" x14ac:dyDescent="0.2"/>
    <row r="41" spans="1:11" ht="10.5" customHeight="1" x14ac:dyDescent="0.2"/>
    <row r="42" spans="1:11" ht="10.5" customHeight="1" x14ac:dyDescent="0.2"/>
    <row r="43" spans="1:11" ht="25.5" customHeight="1" x14ac:dyDescent="0.2"/>
    <row r="44" spans="1:11" ht="11.25" customHeight="1" x14ac:dyDescent="0.2"/>
    <row r="45" spans="1:11" ht="17.25" customHeight="1" x14ac:dyDescent="0.2">
      <c r="A45" s="583" t="s">
        <v>82</v>
      </c>
      <c r="B45" s="583"/>
      <c r="C45" s="583"/>
      <c r="D45" s="584"/>
      <c r="E45" s="422"/>
      <c r="F45" s="422"/>
      <c r="G45" s="422"/>
      <c r="H45" s="422"/>
      <c r="I45" s="422"/>
      <c r="J45" s="252"/>
      <c r="K45" s="252"/>
    </row>
    <row r="46" spans="1:11" ht="18.75" customHeight="1" x14ac:dyDescent="0.2">
      <c r="A46" s="583" t="s">
        <v>85</v>
      </c>
      <c r="B46" s="583"/>
      <c r="C46" s="583"/>
      <c r="D46" s="585"/>
      <c r="E46" s="586"/>
      <c r="F46" s="586"/>
      <c r="G46" s="586"/>
      <c r="H46" s="586"/>
      <c r="I46" s="586"/>
      <c r="J46" s="252"/>
      <c r="K46" s="252"/>
    </row>
    <row r="47" spans="1:11" ht="18.75" customHeight="1" x14ac:dyDescent="0.2">
      <c r="A47" s="583" t="s">
        <v>86</v>
      </c>
      <c r="B47" s="583"/>
      <c r="C47" s="583"/>
      <c r="D47" s="585"/>
      <c r="E47" s="586"/>
      <c r="F47" s="586"/>
      <c r="G47" s="586"/>
    </row>
    <row r="48" spans="1:11" ht="18.75" customHeight="1" x14ac:dyDescent="0.2">
      <c r="A48" s="583" t="s">
        <v>87</v>
      </c>
      <c r="B48" s="583"/>
      <c r="C48" s="583"/>
      <c r="D48" s="585"/>
      <c r="E48" s="586"/>
      <c r="F48" s="586"/>
      <c r="G48" s="586"/>
    </row>
    <row r="49" spans="1:9" ht="19.5" customHeight="1" x14ac:dyDescent="0.2">
      <c r="A49" s="323" t="s">
        <v>89</v>
      </c>
      <c r="B49" s="323"/>
      <c r="C49" s="323"/>
      <c r="D49" s="585"/>
      <c r="E49" s="586"/>
      <c r="F49" s="586"/>
      <c r="G49" s="586"/>
    </row>
    <row r="50" spans="1:9" ht="22.5" customHeight="1" x14ac:dyDescent="0.2">
      <c r="A50" s="583" t="s">
        <v>84</v>
      </c>
      <c r="B50" s="583"/>
      <c r="C50" s="583"/>
      <c r="D50" s="231"/>
      <c r="E50" s="231"/>
      <c r="F50" s="231"/>
      <c r="G50" s="250" t="s">
        <v>81</v>
      </c>
      <c r="H50" s="231"/>
      <c r="I50" s="231"/>
    </row>
    <row r="51" spans="1:9" ht="22.5" customHeight="1" x14ac:dyDescent="0.2">
      <c r="A51" s="583" t="s">
        <v>255</v>
      </c>
      <c r="B51" s="583"/>
      <c r="C51" s="583"/>
      <c r="D51" s="231"/>
      <c r="E51" s="231"/>
      <c r="F51" s="231"/>
      <c r="G51" s="250" t="s">
        <v>81</v>
      </c>
      <c r="H51" s="231"/>
      <c r="I51" s="231"/>
    </row>
    <row r="52" spans="1:9" ht="22.5" customHeight="1" x14ac:dyDescent="0.2">
      <c r="A52" s="583" t="s">
        <v>256</v>
      </c>
      <c r="B52" s="583"/>
      <c r="C52" s="583"/>
      <c r="D52" s="231"/>
      <c r="E52" s="231"/>
      <c r="F52" s="231"/>
      <c r="G52" s="250" t="s">
        <v>81</v>
      </c>
      <c r="H52" s="231"/>
      <c r="I52" s="231"/>
    </row>
  </sheetData>
  <sheetProtection password="AA36" sheet="1" objects="1" scenarios="1" selectLockedCells="1"/>
  <mergeCells count="47">
    <mergeCell ref="A52:C52"/>
    <mergeCell ref="A2:D2"/>
    <mergeCell ref="H2:I2"/>
    <mergeCell ref="A4:C4"/>
    <mergeCell ref="D4:I4"/>
    <mergeCell ref="A6:B6"/>
    <mergeCell ref="D6:I6"/>
    <mergeCell ref="A16:D16"/>
    <mergeCell ref="E16:G16"/>
    <mergeCell ref="H16:K16"/>
    <mergeCell ref="A7:B7"/>
    <mergeCell ref="D7:I7"/>
    <mergeCell ref="A9:I9"/>
    <mergeCell ref="A10:D10"/>
    <mergeCell ref="E10:G10"/>
    <mergeCell ref="A12:D12"/>
    <mergeCell ref="E12:G12"/>
    <mergeCell ref="A14:D14"/>
    <mergeCell ref="E14:G14"/>
    <mergeCell ref="A15:D15"/>
    <mergeCell ref="E15:F15"/>
    <mergeCell ref="A22:D22"/>
    <mergeCell ref="E23:G23"/>
    <mergeCell ref="A26:I26"/>
    <mergeCell ref="A29:C29"/>
    <mergeCell ref="A31:C31"/>
    <mergeCell ref="E17:G17"/>
    <mergeCell ref="H17:K17"/>
    <mergeCell ref="A19:B19"/>
    <mergeCell ref="A21:C21"/>
    <mergeCell ref="E21:G21"/>
    <mergeCell ref="D5:I5"/>
    <mergeCell ref="A51:C51"/>
    <mergeCell ref="A35:C35"/>
    <mergeCell ref="A45:C45"/>
    <mergeCell ref="D45:I45"/>
    <mergeCell ref="A46:C46"/>
    <mergeCell ref="D46:I46"/>
    <mergeCell ref="A47:C47"/>
    <mergeCell ref="D47:G47"/>
    <mergeCell ref="A48:C48"/>
    <mergeCell ref="D48:G48"/>
    <mergeCell ref="D49:G49"/>
    <mergeCell ref="A50:C50"/>
    <mergeCell ref="H15:K15"/>
    <mergeCell ref="A33:C33"/>
    <mergeCell ref="A17:D17"/>
  </mergeCells>
  <conditionalFormatting sqref="H2:I2 H3">
    <cfRule type="cellIs" dxfId="1" priority="1" operator="equal">
      <formula>0</formula>
    </cfRule>
  </conditionalFormatting>
  <printOptions horizontalCentered="1"/>
  <pageMargins left="0" right="0" top="0.5" bottom="0" header="0.25" footer="0"/>
  <pageSetup orientation="portrait" r:id="rId1"/>
  <headerFooter>
    <oddHeader>&amp;L&amp;G&amp;C&amp;"HelveticaNeueLT Pro 45 Lt,Regular"&amp;11Rental Assistance Agreement&amp;R&amp;G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7649" r:id="rId5" name="Check Box 1">
              <controlPr defaultSize="0" autoFill="0" autoLine="0" autoPict="0">
                <anchor moveWithCells="1">
                  <from>
                    <xdr:col>4</xdr:col>
                    <xdr:colOff>0</xdr:colOff>
                    <xdr:row>14</xdr:row>
                    <xdr:rowOff>38100</xdr:rowOff>
                  </from>
                  <to>
                    <xdr:col>5</xdr:col>
                    <xdr:colOff>304800</xdr:colOff>
                    <xdr:row>15</xdr:row>
                    <xdr:rowOff>95250</xdr:rowOff>
                  </to>
                </anchor>
              </controlPr>
            </control>
          </mc:Choice>
        </mc:AlternateContent>
        <mc:AlternateContent xmlns:mc="http://schemas.openxmlformats.org/markup-compatibility/2006">
          <mc:Choice Requires="x14">
            <control shapeId="27650" r:id="rId6" name="Check Box 2">
              <controlPr defaultSize="0" autoFill="0" autoLine="0" autoPict="0">
                <anchor moveWithCells="1">
                  <from>
                    <xdr:col>4</xdr:col>
                    <xdr:colOff>0</xdr:colOff>
                    <xdr:row>16</xdr:row>
                    <xdr:rowOff>19050</xdr:rowOff>
                  </from>
                  <to>
                    <xdr:col>5</xdr:col>
                    <xdr:colOff>276225</xdr:colOff>
                    <xdr:row>17</xdr:row>
                    <xdr:rowOff>0</xdr:rowOff>
                  </to>
                </anchor>
              </controlPr>
            </control>
          </mc:Choice>
        </mc:AlternateContent>
        <mc:AlternateContent xmlns:mc="http://schemas.openxmlformats.org/markup-compatibility/2006">
          <mc:Choice Requires="x14">
            <control shapeId="27651" r:id="rId7" name="Check Box 3">
              <controlPr defaultSize="0" autoFill="0" autoLine="0" autoPict="0">
                <anchor moveWithCells="1">
                  <from>
                    <xdr:col>4</xdr:col>
                    <xdr:colOff>0</xdr:colOff>
                    <xdr:row>15</xdr:row>
                    <xdr:rowOff>28575</xdr:rowOff>
                  </from>
                  <to>
                    <xdr:col>5</xdr:col>
                    <xdr:colOff>257175</xdr:colOff>
                    <xdr:row>16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Checklist &amp; Staff Certification</vt:lpstr>
      <vt:lpstr>Additional Req</vt:lpstr>
      <vt:lpstr>Check Request</vt:lpstr>
      <vt:lpstr>Income Calculations Sheet</vt:lpstr>
      <vt:lpstr>Self Declaration of Income</vt:lpstr>
      <vt:lpstr>Employer Verification of Income</vt:lpstr>
      <vt:lpstr>Household Budget</vt:lpstr>
      <vt:lpstr>Justification Sheet</vt:lpstr>
      <vt:lpstr>Rental Assistance Agreement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vector>
  </TitlesOfParts>
  <Company>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2019-01-08T14:40:51Z</cp:lastPrinted>
  <dcterms:created xsi:type="dcterms:W3CDTF">2008-07-17T21:17:20Z</dcterms:created>
  <dcterms:modified xsi:type="dcterms:W3CDTF">2019-08-02T14:33:12Z</dcterms:modified>
</cp:coreProperties>
</file>