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4"/>
  <workbookPr defaultThemeVersion="124226"/>
  <mc:AlternateContent xmlns:mc="http://schemas.openxmlformats.org/markup-compatibility/2006">
    <mc:Choice Requires="x15">
      <x15ac:absPath xmlns:x15ac="http://schemas.microsoft.com/office/spreadsheetml/2010/11/ac" url="S:\Resource Allocation\Program Review &amp; Certification\Monitoring forms\"/>
    </mc:Choice>
  </mc:AlternateContent>
  <xr:revisionPtr revIDLastSave="0" documentId="13_ncr:1_{A2F9FFBF-9C95-43D5-8ACD-3FBC85D60090}" xr6:coauthVersionLast="36" xr6:coauthVersionMax="36" xr10:uidLastSave="{00000000-0000-0000-0000-000000000000}"/>
  <bookViews>
    <workbookView xWindow="120" yWindow="60" windowWidth="20730" windowHeight="10545" tabRatio="886" activeTab="1" xr2:uid="{00000000-000D-0000-FFFF-FFFF00000000}"/>
  </bookViews>
  <sheets>
    <sheet name="Instructions" sheetId="1" r:id="rId1"/>
    <sheet name="Calculator" sheetId="2" r:id="rId2"/>
    <sheet name="FMRs" sheetId="3" r:id="rId3"/>
    <sheet name="Utility Allowance-Apt" sheetId="5" r:id="rId4"/>
    <sheet name="Utility Allowance-Townhome" sheetId="6" r:id="rId5"/>
    <sheet name="Utility Allowance-House" sheetId="7" r:id="rId6"/>
  </sheets>
  <definedNames>
    <definedName name="_xlnm.Print_Area" localSheetId="1">Calculator!$A$1:$G$43</definedName>
    <definedName name="_xlnm.Print_Area" localSheetId="0">Instructions!$A$1:$G$20</definedName>
    <definedName name="_xlnm.Print_Area" localSheetId="3">'Utility Allowance-Apt'!$A$2:$K$20</definedName>
    <definedName name="_xlnm.Print_Area" localSheetId="5">'Utility Allowance-House'!$A$2:$K$20</definedName>
    <definedName name="_xlnm.Print_Area" localSheetId="4">'Utility Allowance-Townhome'!$A$2:$K$20</definedName>
  </definedNames>
  <calcPr calcId="191029" concurrentCalc="0"/>
</workbook>
</file>

<file path=xl/calcChain.xml><?xml version="1.0" encoding="utf-8"?>
<calcChain xmlns="http://schemas.openxmlformats.org/spreadsheetml/2006/main">
  <c r="B15" i="2" l="1"/>
  <c r="B8" i="3"/>
  <c r="G14" i="7"/>
  <c r="F14" i="7"/>
  <c r="E14" i="7"/>
  <c r="D14" i="7"/>
  <c r="C14" i="7"/>
  <c r="B14" i="7"/>
  <c r="G14" i="6"/>
  <c r="F14" i="6"/>
  <c r="E14" i="6"/>
  <c r="D14" i="6"/>
  <c r="C14" i="6"/>
  <c r="B14" i="6"/>
  <c r="K19" i="7"/>
  <c r="J19" i="7"/>
  <c r="I19" i="7"/>
  <c r="H19" i="7"/>
  <c r="K18" i="7"/>
  <c r="J18" i="7"/>
  <c r="I18" i="7"/>
  <c r="H18" i="7"/>
  <c r="K17" i="7"/>
  <c r="J17" i="7"/>
  <c r="J20" i="7"/>
  <c r="I17" i="7"/>
  <c r="I20" i="7"/>
  <c r="H17" i="7"/>
  <c r="H20" i="7"/>
  <c r="K16" i="7"/>
  <c r="K20" i="7"/>
  <c r="J16" i="7"/>
  <c r="I16" i="7"/>
  <c r="H16" i="7"/>
  <c r="K19" i="6"/>
  <c r="J19" i="6"/>
  <c r="I19" i="6"/>
  <c r="H19" i="6"/>
  <c r="K18" i="6"/>
  <c r="J18" i="6"/>
  <c r="I18" i="6"/>
  <c r="H18" i="6"/>
  <c r="K17" i="6"/>
  <c r="J17" i="6"/>
  <c r="I17" i="6"/>
  <c r="H17" i="6"/>
  <c r="K16" i="6"/>
  <c r="K20" i="6"/>
  <c r="F30" i="2"/>
  <c r="J16" i="6"/>
  <c r="I16" i="6"/>
  <c r="H16" i="6"/>
  <c r="J20" i="6"/>
  <c r="D30" i="2"/>
  <c r="I20" i="6"/>
  <c r="B30" i="2"/>
  <c r="H20" i="6"/>
  <c r="K19" i="5"/>
  <c r="J19" i="5"/>
  <c r="I19" i="5"/>
  <c r="H19" i="5"/>
  <c r="K18" i="5"/>
  <c r="J18" i="5"/>
  <c r="I18" i="5"/>
  <c r="H18" i="5"/>
  <c r="K17" i="5"/>
  <c r="J17" i="5"/>
  <c r="J20" i="5"/>
  <c r="I17" i="5"/>
  <c r="I20" i="5"/>
  <c r="H17" i="5"/>
  <c r="K16" i="5"/>
  <c r="J16" i="5"/>
  <c r="I16" i="5"/>
  <c r="H16" i="5"/>
  <c r="G13" i="5"/>
  <c r="F13" i="5"/>
  <c r="E13" i="5"/>
  <c r="D13" i="5"/>
  <c r="C13" i="5"/>
  <c r="B13" i="5"/>
  <c r="K20" i="5"/>
  <c r="H20" i="5"/>
  <c r="B11" i="2"/>
  <c r="F31" i="2"/>
  <c r="D31" i="2"/>
  <c r="B31" i="2"/>
  <c r="F28" i="2"/>
  <c r="D28" i="2"/>
  <c r="B28" i="2"/>
  <c r="B32" i="2"/>
  <c r="B12" i="2"/>
  <c r="B34" i="2"/>
  <c r="B33" i="2"/>
  <c r="B16" i="2"/>
  <c r="D16" i="2"/>
  <c r="D15" i="2"/>
</calcChain>
</file>

<file path=xl/sharedStrings.xml><?xml version="1.0" encoding="utf-8"?>
<sst xmlns="http://schemas.openxmlformats.org/spreadsheetml/2006/main" count="133" uniqueCount="73">
  <si>
    <t>Client CSP ID</t>
  </si>
  <si>
    <t>Landlord</t>
  </si>
  <si>
    <t>Address</t>
  </si>
  <si>
    <t>Total Rent</t>
  </si>
  <si>
    <t>Fair Market Rent</t>
  </si>
  <si>
    <t>Efficiency</t>
  </si>
  <si>
    <t>1 bedroom</t>
  </si>
  <si>
    <t>2 bedroom</t>
  </si>
  <si>
    <t>3 bedroom</t>
  </si>
  <si>
    <t>4 bedroom</t>
  </si>
  <si>
    <t>3. FMR and total rent will calculate automatically.</t>
  </si>
  <si>
    <r>
      <t xml:space="preserve">5. Fill in the information for units 1, 2, and 3 to compare the proposed unit to three like units. 
a. Like units should have the same number of bedrooms, be in the same general area (or zip code) or owned by the same landlord, have approximately the same square footage, and have similar amenities.
b. The utility allowance should be specific to each comparable unit. This can be an estimate, based on the information available for the comparable units. </t>
    </r>
    <r>
      <rPr>
        <b/>
        <sz val="12"/>
        <color theme="1"/>
        <rFont val="Franklin Gothic Book"/>
        <family val="2"/>
      </rPr>
      <t>Do not use the same utility allowance as the proposed unit for the comparable units.</t>
    </r>
    <r>
      <rPr>
        <sz val="12"/>
        <color theme="1"/>
        <rFont val="Franklin Gothic Book"/>
        <family val="2"/>
      </rPr>
      <t xml:space="preserve"> The utility allowances for the proposed unit and the comparable units likely will be different.
</t>
    </r>
  </si>
  <si>
    <t>7. Update the Rent Reasonableness/FMR form every time rent, FMR, or utility allowances change.</t>
  </si>
  <si>
    <t>8. Print the name of the person completing the form, sign, and date. Put the form in the client's file.</t>
  </si>
  <si>
    <t>Instructions - Fair Market Rent and Rent Reasonableness Calculations</t>
  </si>
  <si>
    <t>Amount over FMR</t>
  </si>
  <si>
    <t>Rent Reasonableness</t>
  </si>
  <si>
    <t>4. If the unit is over FMR, you can use federal funds to pay the FMR amount only. You can pay the amount over FMR with non-federal funds, if available. You cannot use Match or Program Income to pay for the amount over FMR. If the unit is within FMR, you can use federal funds to pay the full rent amount</t>
  </si>
  <si>
    <t>Square feet</t>
  </si>
  <si>
    <t>Type of unit</t>
  </si>
  <si>
    <t>Amenities</t>
  </si>
  <si>
    <t>Year built</t>
  </si>
  <si>
    <t>Utilities that are included</t>
  </si>
  <si>
    <t>Rent</t>
  </si>
  <si>
    <t>Unit 1</t>
  </si>
  <si>
    <t>Unit 2</t>
  </si>
  <si>
    <t>Unit 3</t>
  </si>
  <si>
    <t>Average</t>
  </si>
  <si>
    <t>Name (printed)</t>
  </si>
  <si>
    <t>6. Any proposed unit that is not rent reasonable is ineligible. It does not matter if the client is paying a portion of the rent. No federal funds may be used for ANY part of rent that is not rent reasonable.</t>
  </si>
  <si>
    <t>0 BR</t>
  </si>
  <si>
    <t>1 BR</t>
  </si>
  <si>
    <t>2 BR</t>
  </si>
  <si>
    <t>3 BR</t>
  </si>
  <si>
    <t>4 BR</t>
  </si>
  <si>
    <t>UTILITY</t>
  </si>
  <si>
    <t>Electric</t>
  </si>
  <si>
    <t xml:space="preserve">2. Fill out the utility allowance tab (proposed unit column). The total will transfer automatically to the Calculations tab. If you are calculating the utility allowance for a duplex, townhouse, single family, or mobile home, use the appropriate utility allowance from from CSB's website: https://www.csb.org/providers/housing-materials. </t>
  </si>
  <si>
    <t># of bedrooms</t>
  </si>
  <si>
    <t>Monthly rent</t>
  </si>
  <si>
    <r>
      <t xml:space="preserve">FMR </t>
    </r>
    <r>
      <rPr>
        <sz val="8"/>
        <color theme="1"/>
        <rFont val="Franklin Gothic Book"/>
        <family val="2"/>
      </rPr>
      <t>(includes utilities)</t>
    </r>
  </si>
  <si>
    <t>Fair Market Rent and Rent Reasonableness Calculator</t>
  </si>
  <si>
    <t>Identify 3 comparable units. The estimated utility allowance should be specific to each comparable unit.</t>
  </si>
  <si>
    <t>Signature</t>
  </si>
  <si>
    <t>Date</t>
  </si>
  <si>
    <t>COMP 1</t>
  </si>
  <si>
    <t>COMP 2</t>
  </si>
  <si>
    <t>COMP 3</t>
  </si>
  <si>
    <t>Rent is reasonable when the total rent of the proposed unit is lower than or no more than $50 higher than the average of the three comparables.</t>
  </si>
  <si>
    <t>SRO</t>
  </si>
  <si>
    <t>1. Complete the Calculations tab for each unit. Complete the fields for landlord, address, client CSP#, proposed monthly rent, and number of bedrooms. Enter 0 for 0 bedrooms and enter 0.5 for SROs.</t>
  </si>
  <si>
    <t>FY2020 FMRs</t>
  </si>
  <si>
    <t>5BR</t>
  </si>
  <si>
    <t>PROPOSED  UNIT</t>
  </si>
  <si>
    <t>Gas</t>
  </si>
  <si>
    <t>Heating</t>
  </si>
  <si>
    <t>Cooking</t>
  </si>
  <si>
    <t>Water Heating</t>
  </si>
  <si>
    <t>Other Electric</t>
  </si>
  <si>
    <t>Water/Sewer</t>
  </si>
  <si>
    <t>Trash</t>
  </si>
  <si>
    <t>TOTAL GAS</t>
  </si>
  <si>
    <t>TOTAL ELECTRIC</t>
  </si>
  <si>
    <t>TOTAL WATER/SEWER</t>
  </si>
  <si>
    <t>TOTAL OTHER</t>
  </si>
  <si>
    <t>TOTAL UTILITIES</t>
  </si>
  <si>
    <t>UNIT TYPE: Duplex/Double/Townhouse (updated 1/1/2020)</t>
  </si>
  <si>
    <t>UNIT TYPE: Garden/Flat/High Rise Apartment (updated 1/1/2020)</t>
  </si>
  <si>
    <t>UNIT TYPE: Single Family/Mobile Home (updated 1/1/2020)</t>
  </si>
  <si>
    <t>Utility Allowance*</t>
  </si>
  <si>
    <t>Utility allowance for utilities that are not included*</t>
  </si>
  <si>
    <t>*All utility allowance values pull from the 'Utility Allowance-Apt' tab. Contact CSB if you need to use the townhome or house tabs.</t>
  </si>
  <si>
    <t>For SROs and shared living, enter 0.5 for # of bedrooms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</si>
</sst>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1" formatCode="_(* #,##0_);_(* \(#,##0\);_(* &quot;-&quot;_);_(@_)"/>
  </numFmts>
  <fonts count="9" x14ac:knownFonts="1">
    <font>
      <sz val="12"/>
      <color theme="1"/>
      <name val="Franklin Gothic Book"/>
      <family val="2"/>
    </font>
    <font>
      <b/>
      <sz val="12"/>
      <color theme="1"/>
      <name val="Franklin Gothic Book"/>
      <family val="2"/>
    </font>
    <font>
      <i/>
      <sz val="10"/>
      <color theme="1"/>
      <name val="Franklin Gothic Book"/>
      <family val="2"/>
    </font>
    <font>
      <b/>
      <sz val="10"/>
      <color theme="1"/>
      <name val="Franklin Gothic Book"/>
      <family val="2"/>
    </font>
    <font>
      <sz val="10"/>
      <color theme="1"/>
      <name val="Franklin Gothic Book"/>
      <family val="2"/>
    </font>
    <font>
      <b/>
      <sz val="10"/>
      <color rgb="FFC00000"/>
      <name val="Franklin Gothic Book"/>
      <family val="2"/>
    </font>
    <font>
      <b/>
      <sz val="10"/>
      <color rgb="FF0000FF"/>
      <name val="Franklin Gothic Book"/>
      <family val="2"/>
    </font>
    <font>
      <sz val="8"/>
      <color theme="1"/>
      <name val="Franklin Gothic Book"/>
      <family val="2"/>
    </font>
    <font>
      <b/>
      <sz val="10"/>
      <name val="Franklin Gothic Book"/>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top style="thin">
        <color indexed="64"/>
      </top>
      <bottom/>
      <diagonal/>
    </border>
  </borders>
  <cellStyleXfs count="1">
    <xf numFmtId="0" fontId="0" fillId="0" borderId="0"/>
  </cellStyleXfs>
  <cellXfs count="124">
    <xf numFmtId="0" fontId="0" fillId="0" borderId="0" xfId="0"/>
    <xf numFmtId="0" fontId="1" fillId="0" borderId="0" xfId="0" applyFont="1"/>
    <xf numFmtId="42" fontId="0" fillId="0" borderId="0" xfId="0" applyNumberFormat="1"/>
    <xf numFmtId="0" fontId="0" fillId="0" borderId="0" xfId="0" applyAlignment="1">
      <alignment horizontal="left" vertical="top"/>
    </xf>
    <xf numFmtId="0" fontId="1" fillId="0" borderId="0" xfId="0" applyFont="1" applyAlignment="1">
      <alignment horizontal="left" vertical="top"/>
    </xf>
    <xf numFmtId="0" fontId="0" fillId="0" borderId="0" xfId="0" applyProtection="1">
      <protection locked="0"/>
    </xf>
    <xf numFmtId="0" fontId="0" fillId="0" borderId="0" xfId="0" applyBorder="1" applyAlignment="1" applyProtection="1">
      <protection locked="0"/>
    </xf>
    <xf numFmtId="0" fontId="0" fillId="0" borderId="0" xfId="0" applyBorder="1" applyProtection="1">
      <protection locked="0"/>
    </xf>
    <xf numFmtId="42" fontId="4" fillId="0" borderId="1" xfId="0" applyNumberFormat="1" applyFont="1" applyBorder="1" applyProtection="1">
      <protection locked="0"/>
    </xf>
    <xf numFmtId="0" fontId="4" fillId="0" borderId="0" xfId="0" applyFont="1" applyBorder="1" applyProtection="1">
      <protection locked="0"/>
    </xf>
    <xf numFmtId="0" fontId="4" fillId="0" borderId="1" xfId="0" applyFont="1" applyBorder="1" applyProtection="1">
      <protection locked="0"/>
    </xf>
    <xf numFmtId="42" fontId="4" fillId="0" borderId="1" xfId="0" applyNumberFormat="1" applyFont="1" applyBorder="1" applyProtection="1"/>
    <xf numFmtId="0" fontId="4" fillId="0" borderId="0" xfId="0" applyFont="1" applyBorder="1" applyAlignment="1" applyProtection="1">
      <alignment vertical="top"/>
      <protection locked="0"/>
    </xf>
    <xf numFmtId="0" fontId="4" fillId="0" borderId="1" xfId="0" applyFont="1" applyBorder="1" applyProtection="1"/>
    <xf numFmtId="0" fontId="5" fillId="0" borderId="0" xfId="0" applyFont="1" applyBorder="1" applyProtection="1"/>
    <xf numFmtId="0" fontId="6" fillId="0" borderId="0" xfId="0" applyFont="1" applyBorder="1" applyProtection="1"/>
    <xf numFmtId="0" fontId="4" fillId="0" borderId="1" xfId="0" applyFont="1" applyBorder="1" applyAlignment="1" applyProtection="1">
      <alignment vertical="top"/>
      <protection locked="0"/>
    </xf>
    <xf numFmtId="0" fontId="4" fillId="0" borderId="2" xfId="0" applyFont="1" applyBorder="1" applyProtection="1">
      <protection locked="0"/>
    </xf>
    <xf numFmtId="0" fontId="4" fillId="0" borderId="3" xfId="0" applyFont="1" applyBorder="1" applyProtection="1"/>
    <xf numFmtId="0" fontId="4" fillId="0" borderId="0" xfId="0" applyFont="1" applyAlignment="1" applyProtection="1">
      <alignment vertical="top"/>
      <protection locked="0"/>
    </xf>
    <xf numFmtId="0" fontId="6" fillId="0" borderId="0" xfId="0" applyFont="1" applyProtection="1"/>
    <xf numFmtId="0" fontId="4" fillId="0" borderId="0" xfId="0" applyFont="1" applyProtection="1">
      <protection locked="0"/>
    </xf>
    <xf numFmtId="0" fontId="3" fillId="0" borderId="0" xfId="0" applyFont="1" applyAlignment="1" applyProtection="1">
      <alignment vertical="top"/>
      <protection locked="0"/>
    </xf>
    <xf numFmtId="0" fontId="5" fillId="0" borderId="0" xfId="0" applyFont="1" applyBorder="1" applyAlignment="1" applyProtection="1"/>
    <xf numFmtId="0" fontId="4" fillId="0" borderId="0" xfId="0" applyFont="1" applyBorder="1" applyAlignment="1" applyProtection="1">
      <protection locked="0"/>
    </xf>
    <xf numFmtId="0" fontId="4" fillId="0" borderId="4" xfId="0" applyFont="1" applyBorder="1" applyProtection="1">
      <protection locked="0"/>
    </xf>
    <xf numFmtId="0" fontId="3" fillId="0" borderId="1" xfId="0" applyFont="1" applyBorder="1" applyAlignment="1" applyProtection="1">
      <alignment vertical="top"/>
    </xf>
    <xf numFmtId="0" fontId="3" fillId="0" borderId="1" xfId="0" applyFont="1" applyFill="1" applyBorder="1" applyAlignment="1" applyProtection="1">
      <alignment vertical="top"/>
    </xf>
    <xf numFmtId="0" fontId="3" fillId="0" borderId="1" xfId="0" applyFont="1" applyBorder="1" applyAlignment="1" applyProtection="1">
      <alignment horizontal="left" vertical="top"/>
    </xf>
    <xf numFmtId="0" fontId="3" fillId="0" borderId="1" xfId="0" applyFont="1" applyBorder="1" applyAlignment="1" applyProtection="1">
      <alignment vertical="top" wrapText="1"/>
    </xf>
    <xf numFmtId="0" fontId="3" fillId="0" borderId="0" xfId="0" applyFont="1" applyAlignment="1" applyProtection="1">
      <alignment vertical="top"/>
    </xf>
    <xf numFmtId="0" fontId="4" fillId="0" borderId="0" xfId="0" applyFont="1" applyAlignment="1" applyProtection="1">
      <alignment vertical="top"/>
    </xf>
    <xf numFmtId="0" fontId="3" fillId="0" borderId="1" xfId="0" applyFont="1" applyBorder="1" applyAlignment="1" applyProtection="1">
      <alignment horizontal="center"/>
    </xf>
    <xf numFmtId="0" fontId="3" fillId="0" borderId="1" xfId="0" applyFont="1" applyFill="1" applyBorder="1" applyAlignment="1" applyProtection="1">
      <alignment horizontal="center"/>
    </xf>
    <xf numFmtId="1" fontId="4" fillId="0" borderId="1" xfId="0" applyNumberFormat="1" applyFont="1" applyBorder="1" applyProtection="1"/>
    <xf numFmtId="0" fontId="4" fillId="0" borderId="0" xfId="0" applyFont="1"/>
    <xf numFmtId="0" fontId="3" fillId="0" borderId="0" xfId="0" applyFont="1"/>
    <xf numFmtId="0" fontId="3" fillId="0" borderId="5" xfId="0" applyFont="1" applyBorder="1"/>
    <xf numFmtId="0" fontId="4" fillId="0" borderId="6" xfId="0" applyFont="1" applyBorder="1"/>
    <xf numFmtId="0" fontId="3" fillId="0" borderId="6" xfId="0" applyFont="1" applyBorder="1"/>
    <xf numFmtId="0" fontId="4" fillId="0" borderId="7" xfId="0" applyFont="1" applyBorder="1"/>
    <xf numFmtId="0" fontId="4" fillId="0" borderId="8" xfId="0" applyFont="1" applyBorder="1"/>
    <xf numFmtId="0" fontId="3" fillId="0" borderId="1" xfId="0" applyFont="1" applyFill="1" applyBorder="1" applyAlignment="1">
      <alignment horizontal="center"/>
    </xf>
    <xf numFmtId="0" fontId="3" fillId="0" borderId="9" xfId="0" applyFont="1" applyFill="1" applyBorder="1" applyAlignment="1">
      <alignment horizontal="center"/>
    </xf>
    <xf numFmtId="0" fontId="3" fillId="3" borderId="10" xfId="0" applyFont="1" applyFill="1" applyBorder="1" applyAlignment="1">
      <alignment horizontal="center"/>
    </xf>
    <xf numFmtId="0" fontId="4" fillId="0" borderId="11" xfId="0" applyFont="1" applyBorder="1"/>
    <xf numFmtId="0" fontId="4" fillId="0" borderId="1" xfId="0" applyFont="1" applyBorder="1"/>
    <xf numFmtId="0" fontId="4" fillId="0" borderId="12" xfId="0" applyFont="1" applyBorder="1"/>
    <xf numFmtId="0" fontId="3" fillId="0" borderId="8" xfId="0" applyFont="1" applyBorder="1"/>
    <xf numFmtId="0" fontId="3" fillId="0" borderId="9" xfId="0" applyFont="1" applyBorder="1" applyAlignment="1" applyProtection="1">
      <alignment horizontal="center"/>
    </xf>
    <xf numFmtId="0" fontId="3" fillId="0" borderId="13" xfId="0" applyFont="1" applyBorder="1" applyAlignment="1" applyProtection="1">
      <alignment horizontal="center"/>
    </xf>
    <xf numFmtId="0" fontId="3" fillId="0" borderId="11" xfId="0" applyFont="1" applyFill="1" applyBorder="1" applyAlignment="1" applyProtection="1">
      <alignment horizontal="center"/>
    </xf>
    <xf numFmtId="0" fontId="3" fillId="0" borderId="12" xfId="0" applyFont="1" applyFill="1" applyBorder="1" applyAlignment="1" applyProtection="1">
      <alignment horizontal="center"/>
    </xf>
    <xf numFmtId="0" fontId="3" fillId="2" borderId="8" xfId="0" applyFont="1" applyFill="1" applyBorder="1" applyAlignment="1"/>
    <xf numFmtId="41" fontId="4" fillId="2" borderId="1" xfId="0" applyNumberFormat="1" applyFont="1" applyFill="1" applyBorder="1"/>
    <xf numFmtId="41" fontId="4" fillId="2" borderId="9" xfId="0" applyNumberFormat="1" applyFont="1" applyFill="1" applyBorder="1"/>
    <xf numFmtId="41" fontId="4" fillId="2" borderId="13" xfId="0" applyNumberFormat="1" applyFont="1" applyFill="1" applyBorder="1"/>
    <xf numFmtId="41" fontId="4" fillId="2" borderId="11" xfId="0" applyNumberFormat="1" applyFont="1" applyFill="1" applyBorder="1"/>
    <xf numFmtId="41" fontId="4" fillId="2" borderId="12" xfId="0" applyNumberFormat="1" applyFont="1" applyFill="1" applyBorder="1"/>
    <xf numFmtId="41" fontId="4" fillId="0" borderId="1" xfId="0" applyNumberFormat="1" applyFont="1" applyFill="1" applyBorder="1"/>
    <xf numFmtId="41" fontId="4" fillId="0" borderId="9" xfId="0" applyNumberFormat="1" applyFont="1" applyFill="1" applyBorder="1"/>
    <xf numFmtId="41" fontId="4" fillId="0" borderId="13" xfId="0" applyNumberFormat="1" applyFont="1" applyFill="1" applyBorder="1"/>
    <xf numFmtId="41" fontId="4" fillId="0" borderId="11" xfId="0" applyNumberFormat="1" applyFont="1" applyFill="1" applyBorder="1"/>
    <xf numFmtId="41" fontId="4" fillId="0" borderId="12" xfId="0" applyNumberFormat="1" applyFont="1" applyFill="1" applyBorder="1"/>
    <xf numFmtId="0" fontId="3" fillId="2" borderId="8" xfId="0" applyFont="1" applyFill="1" applyBorder="1"/>
    <xf numFmtId="0" fontId="3" fillId="2" borderId="14" xfId="0" applyFont="1" applyFill="1" applyBorder="1"/>
    <xf numFmtId="41" fontId="4" fillId="2" borderId="15" xfId="0" applyNumberFormat="1" applyFont="1" applyFill="1" applyBorder="1"/>
    <xf numFmtId="41" fontId="4" fillId="2" borderId="16" xfId="0" applyNumberFormat="1" applyFont="1" applyFill="1" applyBorder="1"/>
    <xf numFmtId="0" fontId="3" fillId="0" borderId="0" xfId="0" applyFont="1" applyBorder="1" applyAlignment="1">
      <alignment horizontal="right"/>
    </xf>
    <xf numFmtId="41" fontId="4" fillId="0" borderId="22" xfId="0" applyNumberFormat="1" applyFont="1" applyFill="1" applyBorder="1"/>
    <xf numFmtId="41" fontId="4" fillId="0" borderId="23" xfId="0" applyNumberFormat="1" applyFont="1" applyFill="1" applyBorder="1"/>
    <xf numFmtId="41" fontId="4" fillId="0" borderId="3" xfId="0" applyNumberFormat="1" applyFont="1" applyFill="1" applyBorder="1"/>
    <xf numFmtId="41" fontId="4" fillId="0" borderId="24" xfId="0" applyNumberFormat="1" applyFont="1" applyFill="1" applyBorder="1"/>
    <xf numFmtId="0" fontId="3" fillId="0" borderId="0" xfId="0" applyFont="1" applyFill="1" applyBorder="1" applyAlignment="1">
      <alignment horizontal="right"/>
    </xf>
    <xf numFmtId="0" fontId="4" fillId="0" borderId="0" xfId="0" applyFont="1" applyBorder="1" applyAlignment="1"/>
    <xf numFmtId="41" fontId="3" fillId="2" borderId="17" xfId="0" applyNumberFormat="1" applyFont="1" applyFill="1" applyBorder="1"/>
    <xf numFmtId="41" fontId="3" fillId="2" borderId="18" xfId="0" applyNumberFormat="1" applyFont="1" applyFill="1" applyBorder="1"/>
    <xf numFmtId="41" fontId="3" fillId="2" borderId="15" xfId="0" applyNumberFormat="1" applyFont="1" applyFill="1" applyBorder="1"/>
    <xf numFmtId="41" fontId="3" fillId="2" borderId="19" xfId="0" applyNumberFormat="1" applyFont="1" applyFill="1" applyBorder="1"/>
    <xf numFmtId="0" fontId="2" fillId="0" borderId="0" xfId="0" applyFont="1" applyAlignment="1">
      <alignment horizontal="right"/>
    </xf>
    <xf numFmtId="0" fontId="0" fillId="0" borderId="28" xfId="0" applyBorder="1" applyAlignment="1" applyProtection="1">
      <alignment vertical="center"/>
    </xf>
    <xf numFmtId="0" fontId="2" fillId="0" borderId="0" xfId="0" applyFont="1" applyAlignment="1" applyProtection="1">
      <alignment vertical="top"/>
    </xf>
    <xf numFmtId="0" fontId="4" fillId="0" borderId="0" xfId="0" applyFont="1" applyProtection="1"/>
    <xf numFmtId="41" fontId="4" fillId="0" borderId="13" xfId="0" applyNumberFormat="1" applyFont="1" applyFill="1" applyBorder="1" applyProtection="1">
      <protection locked="0"/>
    </xf>
    <xf numFmtId="41" fontId="4" fillId="0" borderId="11" xfId="0" applyNumberFormat="1" applyFont="1" applyFill="1" applyBorder="1" applyProtection="1">
      <protection locked="0"/>
    </xf>
    <xf numFmtId="41" fontId="4" fillId="0" borderId="1" xfId="0" applyNumberFormat="1" applyFont="1" applyFill="1" applyBorder="1" applyProtection="1">
      <protection locked="0"/>
    </xf>
    <xf numFmtId="41" fontId="4" fillId="0" borderId="12" xfId="0" applyNumberFormat="1" applyFont="1" applyFill="1" applyBorder="1" applyProtection="1">
      <protection locked="0"/>
    </xf>
    <xf numFmtId="41" fontId="3" fillId="2" borderId="13" xfId="0" applyNumberFormat="1" applyFont="1" applyFill="1" applyBorder="1" applyProtection="1">
      <protection locked="0"/>
    </xf>
    <xf numFmtId="0" fontId="4" fillId="2" borderId="11" xfId="0" applyFont="1" applyFill="1" applyBorder="1" applyProtection="1">
      <protection locked="0"/>
    </xf>
    <xf numFmtId="0" fontId="4" fillId="2" borderId="1" xfId="0" applyFont="1" applyFill="1" applyBorder="1" applyProtection="1">
      <protection locked="0"/>
    </xf>
    <xf numFmtId="0" fontId="4" fillId="2" borderId="12" xfId="0" applyFont="1" applyFill="1" applyBorder="1" applyProtection="1">
      <protection locked="0"/>
    </xf>
    <xf numFmtId="41" fontId="4" fillId="2" borderId="17" xfId="0" applyNumberFormat="1" applyFont="1" applyFill="1" applyBorder="1" applyProtection="1">
      <protection locked="0"/>
    </xf>
    <xf numFmtId="41" fontId="4" fillId="2" borderId="18" xfId="0" applyNumberFormat="1" applyFont="1" applyFill="1" applyBorder="1" applyProtection="1">
      <protection locked="0"/>
    </xf>
    <xf numFmtId="41" fontId="4" fillId="2" borderId="15" xfId="0" applyNumberFormat="1" applyFont="1" applyFill="1" applyBorder="1" applyProtection="1">
      <protection locked="0"/>
    </xf>
    <xf numFmtId="41" fontId="4" fillId="2" borderId="19" xfId="0" applyNumberFormat="1" applyFont="1" applyFill="1" applyBorder="1" applyProtection="1">
      <protection locked="0"/>
    </xf>
    <xf numFmtId="41" fontId="4" fillId="2" borderId="13" xfId="0" applyNumberFormat="1" applyFont="1" applyFill="1" applyBorder="1" applyProtection="1"/>
    <xf numFmtId="41" fontId="4" fillId="2" borderId="11" xfId="0" applyNumberFormat="1" applyFont="1" applyFill="1" applyBorder="1" applyProtection="1"/>
    <xf numFmtId="41" fontId="4" fillId="2" borderId="1" xfId="0" applyNumberFormat="1" applyFont="1" applyFill="1" applyBorder="1" applyProtection="1"/>
    <xf numFmtId="41" fontId="4" fillId="2" borderId="12" xfId="0" applyNumberFormat="1" applyFont="1" applyFill="1" applyBorder="1" applyProtection="1"/>
    <xf numFmtId="0" fontId="0" fillId="0" borderId="0" xfId="0" applyAlignment="1">
      <alignment vertical="center" wrapText="1"/>
    </xf>
    <xf numFmtId="0" fontId="0" fillId="0" borderId="27" xfId="0" applyBorder="1" applyAlignment="1">
      <alignment vertical="center" wrapText="1"/>
    </xf>
    <xf numFmtId="0" fontId="0" fillId="0" borderId="0" xfId="0" applyAlignment="1">
      <alignment horizontal="left" vertical="top" wrapText="1"/>
    </xf>
    <xf numFmtId="0" fontId="1" fillId="0" borderId="0" xfId="0" applyFont="1" applyAlignment="1">
      <alignment horizontal="left" vertical="top" wrapText="1"/>
    </xf>
    <xf numFmtId="0" fontId="2" fillId="0" borderId="27" xfId="0" applyFont="1" applyBorder="1" applyAlignment="1" applyProtection="1">
      <alignment vertical="center" wrapText="1"/>
    </xf>
    <xf numFmtId="0" fontId="0" fillId="0" borderId="0" xfId="0" applyAlignment="1">
      <alignment vertical="center" wrapText="1"/>
    </xf>
    <xf numFmtId="0" fontId="8" fillId="0" borderId="0" xfId="0" applyFont="1" applyBorder="1" applyAlignment="1" applyProtection="1">
      <alignment horizontal="left" vertical="top" wrapText="1"/>
    </xf>
    <xf numFmtId="0" fontId="1" fillId="3" borderId="0" xfId="0" applyFont="1" applyFill="1" applyAlignment="1" applyProtection="1">
      <alignment horizontal="center" vertical="top"/>
      <protection locked="0"/>
    </xf>
    <xf numFmtId="49" fontId="4" fillId="0" borderId="1" xfId="0" applyNumberFormat="1" applyFont="1" applyBorder="1" applyAlignment="1" applyProtection="1">
      <alignment horizontal="center" wrapText="1"/>
      <protection locked="0"/>
    </xf>
    <xf numFmtId="1" fontId="4" fillId="0" borderId="1" xfId="0" applyNumberFormat="1" applyFont="1" applyBorder="1" applyAlignment="1" applyProtection="1">
      <alignment wrapText="1"/>
      <protection locked="0"/>
    </xf>
    <xf numFmtId="49" fontId="4" fillId="0" borderId="1" xfId="0" applyNumberFormat="1" applyFont="1" applyBorder="1" applyAlignment="1" applyProtection="1">
      <alignment wrapText="1"/>
      <protection locked="0"/>
    </xf>
    <xf numFmtId="0" fontId="3" fillId="3" borderId="0" xfId="0" applyFont="1" applyFill="1" applyAlignment="1" applyProtection="1">
      <alignment horizontal="center" vertical="top" wrapText="1"/>
      <protection locked="0"/>
    </xf>
    <xf numFmtId="0" fontId="4" fillId="0" borderId="1" xfId="0" applyFont="1" applyBorder="1" applyAlignment="1" applyProtection="1">
      <alignment horizontal="left" vertical="top"/>
      <protection locked="0"/>
    </xf>
    <xf numFmtId="49" fontId="4" fillId="0" borderId="1" xfId="0" applyNumberFormat="1" applyFont="1" applyBorder="1" applyAlignment="1" applyProtection="1">
      <alignment horizontal="left" vertical="top"/>
      <protection locked="0"/>
    </xf>
    <xf numFmtId="0" fontId="3" fillId="3" borderId="0" xfId="0" applyFont="1" applyFill="1" applyBorder="1" applyAlignment="1" applyProtection="1">
      <alignment horizontal="center"/>
      <protection locked="0"/>
    </xf>
    <xf numFmtId="0" fontId="4" fillId="3" borderId="0" xfId="0" applyFont="1" applyFill="1" applyAlignment="1" applyProtection="1">
      <alignment horizontal="center"/>
      <protection locked="0"/>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center"/>
      <protection locked="0"/>
    </xf>
    <xf numFmtId="49" fontId="4" fillId="0" borderId="1" xfId="0" applyNumberFormat="1" applyFont="1" applyBorder="1" applyAlignment="1" applyProtection="1">
      <alignment horizontal="left" wrapText="1"/>
      <protection locked="0"/>
    </xf>
    <xf numFmtId="0" fontId="3" fillId="0" borderId="25" xfId="0" applyFont="1" applyBorder="1" applyAlignment="1">
      <alignment horizontal="right"/>
    </xf>
    <xf numFmtId="0" fontId="0" fillId="0" borderId="26" xfId="0" applyBorder="1" applyAlignment="1">
      <alignment horizontal="right"/>
    </xf>
    <xf numFmtId="0" fontId="3" fillId="2" borderId="14" xfId="0" applyFont="1" applyFill="1" applyBorder="1" applyAlignment="1">
      <alignment horizontal="right"/>
    </xf>
    <xf numFmtId="0" fontId="0" fillId="2" borderId="16" xfId="0" applyFill="1" applyBorder="1" applyAlignment="1">
      <alignment horizontal="right"/>
    </xf>
    <xf numFmtId="0" fontId="3" fillId="0" borderId="20" xfId="0" applyFont="1" applyBorder="1" applyAlignment="1">
      <alignment horizontal="right"/>
    </xf>
    <xf numFmtId="0" fontId="0" fillId="0" borderId="21" xfId="0" applyBorder="1" applyAlignment="1">
      <alignment horizontal="right"/>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32248.8FA1C65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D32248.8FA1C650" TargetMode="External"/><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342900</xdr:colOff>
      <xdr:row>0</xdr:row>
      <xdr:rowOff>104775</xdr:rowOff>
    </xdr:from>
    <xdr:to>
      <xdr:col>2</xdr:col>
      <xdr:colOff>659765</xdr:colOff>
      <xdr:row>2</xdr:row>
      <xdr:rowOff>37465</xdr:rowOff>
    </xdr:to>
    <xdr:pic>
      <xdr:nvPicPr>
        <xdr:cNvPr id="2" name="Picture 1" descr="CSB logo 2016 (3)">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342900" y="104775"/>
          <a:ext cx="1840865" cy="3517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276225</xdr:colOff>
      <xdr:row>0</xdr:row>
      <xdr:rowOff>104775</xdr:rowOff>
    </xdr:from>
    <xdr:to>
      <xdr:col>1</xdr:col>
      <xdr:colOff>774065</xdr:colOff>
      <xdr:row>2</xdr:row>
      <xdr:rowOff>37465</xdr:rowOff>
    </xdr:to>
    <xdr:pic>
      <xdr:nvPicPr>
        <xdr:cNvPr id="2" name="Picture 1" descr="CSB logo 2016 (3)">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76225" y="104775"/>
          <a:ext cx="1802765" cy="35179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G20"/>
  <sheetViews>
    <sheetView workbookViewId="0">
      <selection activeCell="A4" sqref="A4"/>
    </sheetView>
  </sheetViews>
  <sheetFormatPr defaultRowHeight="16.5" x14ac:dyDescent="0.3"/>
  <cols>
    <col min="1" max="7" width="8.88671875" style="3"/>
  </cols>
  <sheetData>
    <row r="4" spans="1:7" x14ac:dyDescent="0.3">
      <c r="A4" s="4" t="s">
        <v>14</v>
      </c>
    </row>
    <row r="6" spans="1:7" ht="48.75" customHeight="1" x14ac:dyDescent="0.3">
      <c r="A6" s="101" t="s">
        <v>50</v>
      </c>
      <c r="B6" s="101"/>
      <c r="C6" s="101"/>
      <c r="D6" s="101"/>
      <c r="E6" s="101"/>
      <c r="F6" s="101"/>
      <c r="G6" s="101"/>
    </row>
    <row r="8" spans="1:7" ht="81.75" customHeight="1" x14ac:dyDescent="0.3">
      <c r="A8" s="101" t="s">
        <v>37</v>
      </c>
      <c r="B8" s="101"/>
      <c r="C8" s="101"/>
      <c r="D8" s="101"/>
      <c r="E8" s="101"/>
      <c r="F8" s="101"/>
      <c r="G8" s="101"/>
    </row>
    <row r="10" spans="1:7" x14ac:dyDescent="0.3">
      <c r="A10" s="3" t="s">
        <v>10</v>
      </c>
    </row>
    <row r="12" spans="1:7" ht="66.75" customHeight="1" x14ac:dyDescent="0.3">
      <c r="A12" s="101" t="s">
        <v>17</v>
      </c>
      <c r="B12" s="101"/>
      <c r="C12" s="101"/>
      <c r="D12" s="101"/>
      <c r="E12" s="101"/>
      <c r="F12" s="101"/>
      <c r="G12" s="101"/>
    </row>
    <row r="14" spans="1:7" ht="165.75" customHeight="1" x14ac:dyDescent="0.3">
      <c r="A14" s="101" t="s">
        <v>11</v>
      </c>
      <c r="B14" s="101"/>
      <c r="C14" s="101"/>
      <c r="D14" s="101"/>
      <c r="E14" s="101"/>
      <c r="F14" s="101"/>
      <c r="G14" s="101"/>
    </row>
    <row r="16" spans="1:7" ht="51.75" customHeight="1" x14ac:dyDescent="0.3">
      <c r="A16" s="102" t="s">
        <v>29</v>
      </c>
      <c r="B16" s="102"/>
      <c r="C16" s="102"/>
      <c r="D16" s="102"/>
      <c r="E16" s="102"/>
      <c r="F16" s="102"/>
      <c r="G16" s="102"/>
    </row>
    <row r="18" spans="1:7" ht="32.25" customHeight="1" x14ac:dyDescent="0.3">
      <c r="A18" s="101" t="s">
        <v>12</v>
      </c>
      <c r="B18" s="101"/>
      <c r="C18" s="101"/>
      <c r="D18" s="101"/>
      <c r="E18" s="101"/>
      <c r="F18" s="101"/>
      <c r="G18" s="101"/>
    </row>
    <row r="20" spans="1:7" ht="32.25" customHeight="1" x14ac:dyDescent="0.3">
      <c r="A20" s="101" t="s">
        <v>13</v>
      </c>
      <c r="B20" s="101"/>
      <c r="C20" s="101"/>
      <c r="D20" s="101"/>
      <c r="E20" s="101"/>
      <c r="F20" s="101"/>
      <c r="G20" s="101"/>
    </row>
  </sheetData>
  <mergeCells count="7">
    <mergeCell ref="A20:G20"/>
    <mergeCell ref="A6:G6"/>
    <mergeCell ref="A8:G8"/>
    <mergeCell ref="A12:G12"/>
    <mergeCell ref="A14:G14"/>
    <mergeCell ref="A16:G16"/>
    <mergeCell ref="A18:G18"/>
  </mergeCell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249977111117893"/>
    <pageSetUpPr fitToPage="1"/>
  </sheetPr>
  <dimension ref="A4:I43"/>
  <sheetViews>
    <sheetView tabSelected="1" zoomScaleNormal="100" workbookViewId="0">
      <selection activeCell="B10" sqref="B10"/>
    </sheetView>
  </sheetViews>
  <sheetFormatPr defaultColWidth="8.88671875" defaultRowHeight="16.5" x14ac:dyDescent="0.3"/>
  <cols>
    <col min="1" max="1" width="15.21875" style="19" customWidth="1"/>
    <col min="2" max="7" width="10.77734375" style="21" customWidth="1"/>
    <col min="8" max="16384" width="8.88671875" style="5"/>
  </cols>
  <sheetData>
    <row r="4" spans="1:9" x14ac:dyDescent="0.3">
      <c r="A4" s="106" t="s">
        <v>41</v>
      </c>
      <c r="B4" s="106"/>
      <c r="C4" s="106"/>
      <c r="D4" s="106"/>
      <c r="E4" s="106"/>
      <c r="F4" s="106"/>
      <c r="G4" s="106"/>
    </row>
    <row r="6" spans="1:9" x14ac:dyDescent="0.3">
      <c r="A6" s="26" t="s">
        <v>1</v>
      </c>
      <c r="B6" s="111"/>
      <c r="C6" s="111"/>
      <c r="D6" s="111"/>
      <c r="E6" s="111"/>
      <c r="F6" s="111"/>
      <c r="G6" s="111"/>
      <c r="H6" s="6"/>
      <c r="I6" s="6"/>
    </row>
    <row r="7" spans="1:9" x14ac:dyDescent="0.3">
      <c r="A7" s="26" t="s">
        <v>2</v>
      </c>
      <c r="B7" s="111"/>
      <c r="C7" s="111"/>
      <c r="D7" s="111"/>
      <c r="E7" s="111"/>
      <c r="F7" s="111"/>
      <c r="G7" s="111"/>
      <c r="H7" s="6"/>
      <c r="I7" s="6"/>
    </row>
    <row r="8" spans="1:9" x14ac:dyDescent="0.3">
      <c r="A8" s="26" t="s">
        <v>0</v>
      </c>
      <c r="B8" s="112"/>
      <c r="C8" s="112"/>
      <c r="D8" s="112"/>
      <c r="E8" s="112"/>
      <c r="F8" s="112"/>
      <c r="G8" s="112"/>
      <c r="H8" s="6"/>
      <c r="I8" s="6"/>
    </row>
    <row r="9" spans="1:9" x14ac:dyDescent="0.3">
      <c r="A9" s="26" t="s">
        <v>39</v>
      </c>
      <c r="B9" s="8"/>
      <c r="D9" s="80"/>
      <c r="E9" s="80"/>
      <c r="F9" s="80"/>
      <c r="G9" s="80"/>
      <c r="H9" s="7"/>
      <c r="I9" s="7"/>
    </row>
    <row r="10" spans="1:9" x14ac:dyDescent="0.3">
      <c r="A10" s="26" t="s">
        <v>38</v>
      </c>
      <c r="B10" s="10"/>
      <c r="C10" s="103" t="s">
        <v>72</v>
      </c>
      <c r="D10" s="104"/>
      <c r="E10" s="104"/>
      <c r="F10" s="104"/>
      <c r="G10" s="104"/>
      <c r="H10" s="7"/>
      <c r="I10" s="7"/>
    </row>
    <row r="11" spans="1:9" x14ac:dyDescent="0.3">
      <c r="A11" s="26" t="s">
        <v>69</v>
      </c>
      <c r="B11" s="11">
        <f>'Utility Allowance-Apt'!H20+'Utility Allowance-Townhome'!H20+'Utility Allowance-House'!H20</f>
        <v>0</v>
      </c>
      <c r="C11" s="100"/>
      <c r="D11" s="99"/>
      <c r="E11" s="99"/>
      <c r="F11" s="99"/>
      <c r="G11" s="99"/>
      <c r="H11" s="7"/>
      <c r="I11" s="7"/>
    </row>
    <row r="12" spans="1:9" x14ac:dyDescent="0.3">
      <c r="A12" s="27" t="s">
        <v>3</v>
      </c>
      <c r="B12" s="11">
        <f>B9+B11</f>
        <v>0</v>
      </c>
      <c r="C12" s="9"/>
      <c r="D12" s="9"/>
      <c r="E12" s="9"/>
      <c r="F12" s="9"/>
      <c r="G12" s="9"/>
      <c r="H12" s="7"/>
      <c r="I12" s="7"/>
    </row>
    <row r="13" spans="1:9" x14ac:dyDescent="0.3">
      <c r="A13" s="12"/>
      <c r="B13" s="9"/>
      <c r="C13" s="9"/>
      <c r="D13" s="9"/>
      <c r="E13" s="9"/>
      <c r="F13" s="9"/>
      <c r="G13" s="9"/>
      <c r="H13" s="7"/>
      <c r="I13" s="7"/>
    </row>
    <row r="14" spans="1:9" x14ac:dyDescent="0.3">
      <c r="A14" s="113" t="s">
        <v>4</v>
      </c>
      <c r="B14" s="114"/>
      <c r="C14" s="114"/>
      <c r="D14" s="114"/>
      <c r="E14" s="114"/>
      <c r="F14" s="114"/>
      <c r="G14" s="114"/>
      <c r="H14" s="7"/>
      <c r="I14" s="7"/>
    </row>
    <row r="15" spans="1:9" x14ac:dyDescent="0.3">
      <c r="A15" s="27" t="s">
        <v>40</v>
      </c>
      <c r="B15" s="34">
        <f>IF(B10=0,FMRs!B3,IF(B10=1,FMRs!B4,IF(B10=2,FMRs!B5,IF(B10=3,FMRs!B6,IF(B10=4,FMRs!B7,IF(B10=0.5,FMRs!B8))))))</f>
        <v>677</v>
      </c>
      <c r="C15" s="9"/>
      <c r="D15" s="14" t="str">
        <f>IF(B16&gt;0,"UNIT IS OVER FMR","")</f>
        <v/>
      </c>
      <c r="E15" s="9"/>
      <c r="F15" s="9"/>
      <c r="G15" s="9"/>
      <c r="H15" s="7"/>
      <c r="I15" s="7"/>
    </row>
    <row r="16" spans="1:9" x14ac:dyDescent="0.3">
      <c r="A16" s="27" t="s">
        <v>15</v>
      </c>
      <c r="B16" s="11">
        <f>B12-B15</f>
        <v>-677</v>
      </c>
      <c r="C16" s="9"/>
      <c r="D16" s="15" t="str">
        <f>IF(B16&lt;0,"UNIT IS WITHIN FMR","")</f>
        <v>UNIT IS WITHIN FMR</v>
      </c>
      <c r="E16" s="9"/>
      <c r="F16" s="9"/>
      <c r="G16" s="9"/>
      <c r="H16" s="7"/>
      <c r="I16" s="7"/>
    </row>
    <row r="18" spans="1:7" x14ac:dyDescent="0.3">
      <c r="A18" s="110" t="s">
        <v>16</v>
      </c>
      <c r="B18" s="110"/>
      <c r="C18" s="110"/>
      <c r="D18" s="110"/>
      <c r="E18" s="110"/>
      <c r="F18" s="110"/>
      <c r="G18" s="110"/>
    </row>
    <row r="20" spans="1:7" x14ac:dyDescent="0.3">
      <c r="A20" s="115" t="s">
        <v>42</v>
      </c>
      <c r="B20" s="115"/>
      <c r="C20" s="115"/>
      <c r="D20" s="115"/>
      <c r="E20" s="115"/>
      <c r="F20" s="115"/>
      <c r="G20" s="115"/>
    </row>
    <row r="21" spans="1:7" x14ac:dyDescent="0.3">
      <c r="A21" s="16"/>
      <c r="B21" s="116" t="s">
        <v>24</v>
      </c>
      <c r="C21" s="116"/>
      <c r="D21" s="116" t="s">
        <v>25</v>
      </c>
      <c r="E21" s="116"/>
      <c r="F21" s="116" t="s">
        <v>26</v>
      </c>
      <c r="G21" s="116"/>
    </row>
    <row r="22" spans="1:7" ht="33.75" customHeight="1" x14ac:dyDescent="0.3">
      <c r="A22" s="26" t="s">
        <v>2</v>
      </c>
      <c r="B22" s="107"/>
      <c r="C22" s="107"/>
      <c r="D22" s="107"/>
      <c r="E22" s="107"/>
      <c r="F22" s="107"/>
      <c r="G22" s="107"/>
    </row>
    <row r="23" spans="1:7" x14ac:dyDescent="0.3">
      <c r="A23" s="26" t="s">
        <v>18</v>
      </c>
      <c r="B23" s="108"/>
      <c r="C23" s="108"/>
      <c r="D23" s="108"/>
      <c r="E23" s="108"/>
      <c r="F23" s="108"/>
      <c r="G23" s="108"/>
    </row>
    <row r="24" spans="1:7" x14ac:dyDescent="0.3">
      <c r="A24" s="26" t="s">
        <v>19</v>
      </c>
      <c r="B24" s="109"/>
      <c r="C24" s="109"/>
      <c r="D24" s="117"/>
      <c r="E24" s="117"/>
      <c r="F24" s="109"/>
      <c r="G24" s="109"/>
    </row>
    <row r="25" spans="1:7" ht="33" customHeight="1" x14ac:dyDescent="0.3">
      <c r="A25" s="28" t="s">
        <v>20</v>
      </c>
      <c r="B25" s="109"/>
      <c r="C25" s="109"/>
      <c r="D25" s="109"/>
      <c r="E25" s="109"/>
      <c r="F25" s="109"/>
      <c r="G25" s="109"/>
    </row>
    <row r="26" spans="1:7" x14ac:dyDescent="0.3">
      <c r="A26" s="26" t="s">
        <v>21</v>
      </c>
      <c r="B26" s="109"/>
      <c r="C26" s="109"/>
      <c r="D26" s="109"/>
      <c r="E26" s="109"/>
      <c r="F26" s="109"/>
      <c r="G26" s="109"/>
    </row>
    <row r="27" spans="1:7" ht="27" x14ac:dyDescent="0.3">
      <c r="A27" s="29" t="s">
        <v>22</v>
      </c>
      <c r="B27" s="109"/>
      <c r="C27" s="109"/>
      <c r="D27" s="109"/>
      <c r="E27" s="109"/>
      <c r="F27" s="109"/>
      <c r="G27" s="109"/>
    </row>
    <row r="28" spans="1:7" x14ac:dyDescent="0.3">
      <c r="A28" s="26" t="s">
        <v>38</v>
      </c>
      <c r="B28" s="13">
        <f>B10</f>
        <v>0</v>
      </c>
      <c r="C28" s="17"/>
      <c r="D28" s="13">
        <f>B10</f>
        <v>0</v>
      </c>
      <c r="E28" s="17"/>
      <c r="F28" s="18">
        <f>B10</f>
        <v>0</v>
      </c>
      <c r="G28" s="9"/>
    </row>
    <row r="29" spans="1:7" x14ac:dyDescent="0.3">
      <c r="A29" s="26" t="s">
        <v>23</v>
      </c>
      <c r="B29" s="8"/>
      <c r="C29" s="17"/>
      <c r="D29" s="8"/>
      <c r="E29" s="17"/>
      <c r="F29" s="8"/>
      <c r="G29" s="9"/>
    </row>
    <row r="30" spans="1:7" ht="40.5" x14ac:dyDescent="0.3">
      <c r="A30" s="29" t="s">
        <v>70</v>
      </c>
      <c r="B30" s="11">
        <f>'Utility Allowance-Apt'!I20+'Utility Allowance-Townhome'!I20+'Utility Allowance-House'!I20</f>
        <v>0</v>
      </c>
      <c r="C30" s="17"/>
      <c r="D30" s="11">
        <f>'Utility Allowance-Apt'!J20+'Utility Allowance-Townhome'!J20+'Utility Allowance-House'!J20</f>
        <v>0</v>
      </c>
      <c r="E30" s="17"/>
      <c r="F30" s="11">
        <f>'Utility Allowance-Apt'!K20+'Utility Allowance-Townhome'!K20+'Utility Allowance-House'!K20</f>
        <v>0</v>
      </c>
      <c r="G30" s="9"/>
    </row>
    <row r="31" spans="1:7" x14ac:dyDescent="0.3">
      <c r="A31" s="26" t="s">
        <v>3</v>
      </c>
      <c r="B31" s="11">
        <f>B29+B30</f>
        <v>0</v>
      </c>
      <c r="C31" s="17"/>
      <c r="D31" s="11">
        <f>D29+D30</f>
        <v>0</v>
      </c>
      <c r="E31" s="17"/>
      <c r="F31" s="11">
        <f>F29+F30</f>
        <v>0</v>
      </c>
      <c r="G31" s="9"/>
    </row>
    <row r="32" spans="1:7" x14ac:dyDescent="0.3">
      <c r="A32" s="26" t="s">
        <v>27</v>
      </c>
      <c r="B32" s="11">
        <f>(B31+D31+F31)/3</f>
        <v>0</v>
      </c>
      <c r="C32" s="9"/>
      <c r="D32" s="9"/>
      <c r="E32" s="9"/>
      <c r="F32" s="9"/>
      <c r="G32" s="9"/>
    </row>
    <row r="33" spans="1:7" x14ac:dyDescent="0.3">
      <c r="B33" s="20" t="str">
        <f>IF(B12&lt;B32+50,"UNIT IS REASONABLE","")</f>
        <v>UNIT IS REASONABLE</v>
      </c>
    </row>
    <row r="34" spans="1:7" x14ac:dyDescent="0.3">
      <c r="A34" s="22"/>
      <c r="B34" s="23" t="str">
        <f>IF(B12&gt;B32+50,"UNIT IS NOT REASONABLE","")</f>
        <v/>
      </c>
      <c r="C34" s="24"/>
      <c r="D34" s="24"/>
      <c r="E34" s="24"/>
      <c r="F34" s="24"/>
      <c r="G34" s="24"/>
    </row>
    <row r="35" spans="1:7" ht="30" customHeight="1" x14ac:dyDescent="0.3">
      <c r="A35" s="22"/>
      <c r="B35" s="105" t="s">
        <v>48</v>
      </c>
      <c r="C35" s="101"/>
      <c r="D35" s="101"/>
      <c r="E35" s="101"/>
      <c r="F35" s="101"/>
      <c r="G35" s="101"/>
    </row>
    <row r="36" spans="1:7" x14ac:dyDescent="0.3">
      <c r="A36" s="22"/>
      <c r="B36" s="23"/>
      <c r="C36" s="24"/>
      <c r="D36" s="24"/>
      <c r="E36" s="24"/>
      <c r="F36" s="24"/>
      <c r="G36" s="24"/>
    </row>
    <row r="37" spans="1:7" x14ac:dyDescent="0.3">
      <c r="A37" s="30" t="s">
        <v>28</v>
      </c>
      <c r="B37" s="25"/>
      <c r="C37" s="25"/>
      <c r="D37" s="25"/>
      <c r="E37" s="25"/>
      <c r="F37" s="25"/>
      <c r="G37" s="25"/>
    </row>
    <row r="38" spans="1:7" x14ac:dyDescent="0.3">
      <c r="A38" s="30"/>
    </row>
    <row r="39" spans="1:7" x14ac:dyDescent="0.3">
      <c r="A39" s="30" t="s">
        <v>43</v>
      </c>
      <c r="B39" s="25"/>
      <c r="C39" s="25"/>
      <c r="D39" s="25"/>
      <c r="E39" s="25"/>
      <c r="F39" s="25"/>
      <c r="G39" s="25"/>
    </row>
    <row r="40" spans="1:7" x14ac:dyDescent="0.3">
      <c r="A40" s="31"/>
    </row>
    <row r="41" spans="1:7" x14ac:dyDescent="0.3">
      <c r="A41" s="30" t="s">
        <v>44</v>
      </c>
      <c r="B41" s="25"/>
      <c r="C41" s="25"/>
      <c r="D41" s="25"/>
      <c r="E41" s="25"/>
      <c r="F41" s="25"/>
      <c r="G41" s="25"/>
    </row>
    <row r="43" spans="1:7" x14ac:dyDescent="0.3">
      <c r="A43" s="81" t="s">
        <v>71</v>
      </c>
      <c r="B43" s="82"/>
      <c r="C43" s="82"/>
      <c r="D43" s="82"/>
      <c r="E43" s="82"/>
      <c r="F43" s="82"/>
      <c r="G43" s="82"/>
    </row>
  </sheetData>
  <sheetProtection sheet="1" objects="1" scenarios="1" selectLockedCells="1"/>
  <mergeCells count="30">
    <mergeCell ref="B26:C26"/>
    <mergeCell ref="B27:C27"/>
    <mergeCell ref="A20:G20"/>
    <mergeCell ref="B21:C21"/>
    <mergeCell ref="D21:E21"/>
    <mergeCell ref="F21:G21"/>
    <mergeCell ref="F26:G26"/>
    <mergeCell ref="F27:G27"/>
    <mergeCell ref="D22:E22"/>
    <mergeCell ref="D23:E23"/>
    <mergeCell ref="D24:E24"/>
    <mergeCell ref="D25:E25"/>
    <mergeCell ref="D26:E26"/>
    <mergeCell ref="D27:E27"/>
    <mergeCell ref="C10:G10"/>
    <mergeCell ref="B35:G35"/>
    <mergeCell ref="A4:G4"/>
    <mergeCell ref="F22:G22"/>
    <mergeCell ref="F23:G23"/>
    <mergeCell ref="F24:G24"/>
    <mergeCell ref="F25:G25"/>
    <mergeCell ref="B22:C22"/>
    <mergeCell ref="B23:C23"/>
    <mergeCell ref="B24:C24"/>
    <mergeCell ref="B25:C25"/>
    <mergeCell ref="A18:G18"/>
    <mergeCell ref="B6:G6"/>
    <mergeCell ref="B7:G7"/>
    <mergeCell ref="B8:G8"/>
    <mergeCell ref="A14:G14"/>
  </mergeCells>
  <pageMargins left="0.25" right="0.25" top="0.75" bottom="0.75" header="0.3" footer="0.3"/>
  <pageSetup scale="88" orientation="portrait" horizontalDpi="4294967294" verticalDpi="4294967294" r:id="rId1"/>
  <headerFooter>
    <oddFooter>&amp;R&amp;8&amp;Z&amp;F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8"/>
  <sheetViews>
    <sheetView workbookViewId="0">
      <selection activeCell="B8" sqref="B8"/>
    </sheetView>
  </sheetViews>
  <sheetFormatPr defaultRowHeight="16.5" x14ac:dyDescent="0.3"/>
  <cols>
    <col min="1" max="1" width="13.44140625" customWidth="1"/>
    <col min="2" max="2" width="9.5546875" bestFit="1" customWidth="1"/>
  </cols>
  <sheetData>
    <row r="1" spans="1:2" x14ac:dyDescent="0.3">
      <c r="A1" s="1" t="s">
        <v>51</v>
      </c>
    </row>
    <row r="3" spans="1:2" x14ac:dyDescent="0.3">
      <c r="A3" t="s">
        <v>5</v>
      </c>
      <c r="B3" s="2">
        <v>677</v>
      </c>
    </row>
    <row r="4" spans="1:2" x14ac:dyDescent="0.3">
      <c r="A4" t="s">
        <v>6</v>
      </c>
      <c r="B4" s="2">
        <v>794</v>
      </c>
    </row>
    <row r="5" spans="1:2" x14ac:dyDescent="0.3">
      <c r="A5" t="s">
        <v>7</v>
      </c>
      <c r="B5" s="2">
        <v>992</v>
      </c>
    </row>
    <row r="6" spans="1:2" x14ac:dyDescent="0.3">
      <c r="A6" t="s">
        <v>8</v>
      </c>
      <c r="B6" s="2">
        <v>1262</v>
      </c>
    </row>
    <row r="7" spans="1:2" x14ac:dyDescent="0.3">
      <c r="A7" t="s">
        <v>9</v>
      </c>
      <c r="B7" s="2">
        <v>1449</v>
      </c>
    </row>
    <row r="8" spans="1:2" x14ac:dyDescent="0.3">
      <c r="A8" t="s">
        <v>49</v>
      </c>
      <c r="B8" s="2">
        <f>B3*0.75</f>
        <v>507.75</v>
      </c>
    </row>
  </sheetData>
  <sheetProtection selectLockedCells="1"/>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F524D-21FE-49BE-81D4-23F4DF12ADAF}">
  <sheetPr>
    <pageSetUpPr fitToPage="1"/>
  </sheetPr>
  <dimension ref="A1:W45"/>
  <sheetViews>
    <sheetView zoomScaleNormal="100" workbookViewId="0">
      <selection activeCell="H11" sqref="H11"/>
    </sheetView>
  </sheetViews>
  <sheetFormatPr defaultRowHeight="16.5" x14ac:dyDescent="0.3"/>
  <cols>
    <col min="1" max="1" width="12.109375" style="35" bestFit="1" customWidth="1"/>
    <col min="2" max="7" width="8.88671875" style="35"/>
    <col min="8" max="8" width="12.77734375" style="36" bestFit="1" customWidth="1"/>
    <col min="9" max="11" width="8.88671875" style="35"/>
  </cols>
  <sheetData>
    <row r="1" spans="1:11" ht="17.25" thickBot="1" x14ac:dyDescent="0.35"/>
    <row r="2" spans="1:11" ht="17.25" thickBot="1" x14ac:dyDescent="0.35">
      <c r="A2" s="37" t="s">
        <v>67</v>
      </c>
      <c r="B2" s="38"/>
      <c r="C2" s="38"/>
      <c r="D2" s="38"/>
      <c r="E2" s="38"/>
      <c r="F2" s="38"/>
      <c r="G2" s="38"/>
      <c r="H2" s="39"/>
      <c r="I2" s="38"/>
      <c r="J2" s="38"/>
      <c r="K2" s="40"/>
    </row>
    <row r="3" spans="1:11" x14ac:dyDescent="0.3">
      <c r="A3" s="41"/>
      <c r="B3" s="42"/>
      <c r="C3" s="42"/>
      <c r="D3" s="42"/>
      <c r="E3" s="42"/>
      <c r="F3" s="42"/>
      <c r="G3" s="43"/>
      <c r="H3" s="44" t="s">
        <v>53</v>
      </c>
      <c r="I3" s="45"/>
      <c r="J3" s="46"/>
      <c r="K3" s="47"/>
    </row>
    <row r="4" spans="1:11" x14ac:dyDescent="0.3">
      <c r="A4" s="48" t="s">
        <v>35</v>
      </c>
      <c r="B4" s="32" t="s">
        <v>30</v>
      </c>
      <c r="C4" s="32" t="s">
        <v>31</v>
      </c>
      <c r="D4" s="32" t="s">
        <v>32</v>
      </c>
      <c r="E4" s="32" t="s">
        <v>33</v>
      </c>
      <c r="F4" s="32" t="s">
        <v>34</v>
      </c>
      <c r="G4" s="49" t="s">
        <v>52</v>
      </c>
      <c r="H4" s="50"/>
      <c r="I4" s="51" t="s">
        <v>45</v>
      </c>
      <c r="J4" s="33" t="s">
        <v>46</v>
      </c>
      <c r="K4" s="52" t="s">
        <v>47</v>
      </c>
    </row>
    <row r="5" spans="1:11" x14ac:dyDescent="0.3">
      <c r="A5" s="53" t="s">
        <v>54</v>
      </c>
      <c r="B5" s="54"/>
      <c r="C5" s="54"/>
      <c r="D5" s="54"/>
      <c r="E5" s="54"/>
      <c r="F5" s="54"/>
      <c r="G5" s="55"/>
      <c r="H5" s="56"/>
      <c r="I5" s="57"/>
      <c r="J5" s="54"/>
      <c r="K5" s="58"/>
    </row>
    <row r="6" spans="1:11" x14ac:dyDescent="0.3">
      <c r="A6" s="41" t="s">
        <v>55</v>
      </c>
      <c r="B6" s="59">
        <v>35</v>
      </c>
      <c r="C6" s="59">
        <v>36</v>
      </c>
      <c r="D6" s="59">
        <v>38</v>
      </c>
      <c r="E6" s="59">
        <v>39</v>
      </c>
      <c r="F6" s="59">
        <v>42</v>
      </c>
      <c r="G6" s="60">
        <v>43</v>
      </c>
      <c r="H6" s="83"/>
      <c r="I6" s="84"/>
      <c r="J6" s="85"/>
      <c r="K6" s="86"/>
    </row>
    <row r="7" spans="1:11" x14ac:dyDescent="0.3">
      <c r="A7" s="41" t="s">
        <v>56</v>
      </c>
      <c r="B7" s="59">
        <v>1</v>
      </c>
      <c r="C7" s="59">
        <v>2</v>
      </c>
      <c r="D7" s="59">
        <v>2</v>
      </c>
      <c r="E7" s="59">
        <v>3</v>
      </c>
      <c r="F7" s="59">
        <v>3</v>
      </c>
      <c r="G7" s="60">
        <v>4</v>
      </c>
      <c r="H7" s="83"/>
      <c r="I7" s="84"/>
      <c r="J7" s="85"/>
      <c r="K7" s="86"/>
    </row>
    <row r="8" spans="1:11" x14ac:dyDescent="0.3">
      <c r="A8" s="41" t="s">
        <v>57</v>
      </c>
      <c r="B8" s="59">
        <v>3</v>
      </c>
      <c r="C8" s="59">
        <v>5</v>
      </c>
      <c r="D8" s="59">
        <v>8</v>
      </c>
      <c r="E8" s="59">
        <v>10</v>
      </c>
      <c r="F8" s="59">
        <v>13</v>
      </c>
      <c r="G8" s="60">
        <v>16</v>
      </c>
      <c r="H8" s="83"/>
      <c r="I8" s="84"/>
      <c r="J8" s="85"/>
      <c r="K8" s="86"/>
    </row>
    <row r="9" spans="1:11" x14ac:dyDescent="0.3">
      <c r="A9" s="53" t="s">
        <v>36</v>
      </c>
      <c r="B9" s="54"/>
      <c r="C9" s="54"/>
      <c r="D9" s="54"/>
      <c r="E9" s="54"/>
      <c r="F9" s="54"/>
      <c r="G9" s="55"/>
      <c r="H9" s="56"/>
      <c r="I9" s="57"/>
      <c r="J9" s="54"/>
      <c r="K9" s="58"/>
    </row>
    <row r="10" spans="1:11" x14ac:dyDescent="0.3">
      <c r="A10" s="41" t="s">
        <v>55</v>
      </c>
      <c r="B10" s="59">
        <v>21</v>
      </c>
      <c r="C10" s="59">
        <v>25</v>
      </c>
      <c r="D10" s="59">
        <v>29</v>
      </c>
      <c r="E10" s="59">
        <v>33</v>
      </c>
      <c r="F10" s="59">
        <v>38</v>
      </c>
      <c r="G10" s="60">
        <v>42</v>
      </c>
      <c r="H10" s="83"/>
      <c r="I10" s="84"/>
      <c r="J10" s="85"/>
      <c r="K10" s="86"/>
    </row>
    <row r="11" spans="1:11" x14ac:dyDescent="0.3">
      <c r="A11" s="41" t="s">
        <v>56</v>
      </c>
      <c r="B11" s="59">
        <v>5</v>
      </c>
      <c r="C11" s="59">
        <v>7</v>
      </c>
      <c r="D11" s="59">
        <v>9</v>
      </c>
      <c r="E11" s="59">
        <v>11</v>
      </c>
      <c r="F11" s="59">
        <v>13</v>
      </c>
      <c r="G11" s="60">
        <v>14</v>
      </c>
      <c r="H11" s="83"/>
      <c r="I11" s="84"/>
      <c r="J11" s="85"/>
      <c r="K11" s="86"/>
    </row>
    <row r="12" spans="1:11" x14ac:dyDescent="0.3">
      <c r="A12" s="41" t="s">
        <v>57</v>
      </c>
      <c r="B12" s="59">
        <v>8</v>
      </c>
      <c r="C12" s="59">
        <v>17</v>
      </c>
      <c r="D12" s="59">
        <v>27</v>
      </c>
      <c r="E12" s="59">
        <v>36</v>
      </c>
      <c r="F12" s="59">
        <v>45</v>
      </c>
      <c r="G12" s="60">
        <v>55</v>
      </c>
      <c r="H12" s="83"/>
      <c r="I12" s="84"/>
      <c r="J12" s="85"/>
      <c r="K12" s="86"/>
    </row>
    <row r="13" spans="1:11" x14ac:dyDescent="0.3">
      <c r="A13" s="41" t="s">
        <v>58</v>
      </c>
      <c r="B13" s="59">
        <f>32</f>
        <v>32</v>
      </c>
      <c r="C13" s="59">
        <f>41</f>
        <v>41</v>
      </c>
      <c r="D13" s="59">
        <f>49</f>
        <v>49</v>
      </c>
      <c r="E13" s="59">
        <f>59</f>
        <v>59</v>
      </c>
      <c r="F13" s="59">
        <f>67</f>
        <v>67</v>
      </c>
      <c r="G13" s="60">
        <f>76</f>
        <v>76</v>
      </c>
      <c r="H13" s="83"/>
      <c r="I13" s="84"/>
      <c r="J13" s="85"/>
      <c r="K13" s="86"/>
    </row>
    <row r="14" spans="1:11" x14ac:dyDescent="0.3">
      <c r="A14" s="64" t="s">
        <v>59</v>
      </c>
      <c r="B14" s="54">
        <v>43</v>
      </c>
      <c r="C14" s="54">
        <v>43</v>
      </c>
      <c r="D14" s="54">
        <v>65</v>
      </c>
      <c r="E14" s="54">
        <v>89</v>
      </c>
      <c r="F14" s="54">
        <v>113</v>
      </c>
      <c r="G14" s="55">
        <v>136</v>
      </c>
      <c r="H14" s="87"/>
      <c r="I14" s="88"/>
      <c r="J14" s="89"/>
      <c r="K14" s="90"/>
    </row>
    <row r="15" spans="1:11" ht="17.25" thickBot="1" x14ac:dyDescent="0.35">
      <c r="A15" s="65" t="s">
        <v>60</v>
      </c>
      <c r="B15" s="66">
        <v>16</v>
      </c>
      <c r="C15" s="66">
        <v>16</v>
      </c>
      <c r="D15" s="66">
        <v>16</v>
      </c>
      <c r="E15" s="66">
        <v>16</v>
      </c>
      <c r="F15" s="66">
        <v>16</v>
      </c>
      <c r="G15" s="67">
        <v>16</v>
      </c>
      <c r="H15" s="91"/>
      <c r="I15" s="92"/>
      <c r="J15" s="93"/>
      <c r="K15" s="94"/>
    </row>
    <row r="16" spans="1:11" x14ac:dyDescent="0.3">
      <c r="A16" s="68"/>
      <c r="B16" s="68"/>
      <c r="C16" s="68"/>
      <c r="D16" s="68"/>
      <c r="E16" s="68"/>
      <c r="F16" s="122" t="s">
        <v>61</v>
      </c>
      <c r="G16" s="123"/>
      <c r="H16" s="69">
        <f>SUM(H6:H8)</f>
        <v>0</v>
      </c>
      <c r="I16" s="70">
        <f>SUM(I6:I8)</f>
        <v>0</v>
      </c>
      <c r="J16" s="71">
        <f>SUM(J6:J8)</f>
        <v>0</v>
      </c>
      <c r="K16" s="72">
        <f>SUM(K6:K8)</f>
        <v>0</v>
      </c>
    </row>
    <row r="17" spans="1:11" x14ac:dyDescent="0.3">
      <c r="A17" s="68"/>
      <c r="B17" s="68"/>
      <c r="C17" s="68"/>
      <c r="D17" s="68"/>
      <c r="E17" s="68"/>
      <c r="F17" s="118" t="s">
        <v>62</v>
      </c>
      <c r="G17" s="119"/>
      <c r="H17" s="61">
        <f>SUM(H10:H13)</f>
        <v>0</v>
      </c>
      <c r="I17" s="62">
        <f>SUM(I10:I13)</f>
        <v>0</v>
      </c>
      <c r="J17" s="59">
        <f>SUM(J10:J13)</f>
        <v>0</v>
      </c>
      <c r="K17" s="63">
        <f>SUM(K10:K13)</f>
        <v>0</v>
      </c>
    </row>
    <row r="18" spans="1:11" x14ac:dyDescent="0.3">
      <c r="A18" s="68"/>
      <c r="B18" s="68"/>
      <c r="C18" s="68"/>
      <c r="D18" s="68"/>
      <c r="E18" s="68"/>
      <c r="F18" s="118" t="s">
        <v>63</v>
      </c>
      <c r="G18" s="119"/>
      <c r="H18" s="61">
        <f>H14</f>
        <v>0</v>
      </c>
      <c r="I18" s="62">
        <f>I14</f>
        <v>0</v>
      </c>
      <c r="J18" s="59">
        <f>J14</f>
        <v>0</v>
      </c>
      <c r="K18" s="63">
        <f>K14</f>
        <v>0</v>
      </c>
    </row>
    <row r="19" spans="1:11" x14ac:dyDescent="0.3">
      <c r="A19" s="68"/>
      <c r="B19" s="68"/>
      <c r="C19" s="68"/>
      <c r="D19" s="68"/>
      <c r="E19" s="68"/>
      <c r="F19" s="118" t="s">
        <v>64</v>
      </c>
      <c r="G19" s="119"/>
      <c r="H19" s="61">
        <f>SUM(H15:H15)</f>
        <v>0</v>
      </c>
      <c r="I19" s="62">
        <f>SUM(I15:I15)</f>
        <v>0</v>
      </c>
      <c r="J19" s="59">
        <f>SUM(J15:J15)</f>
        <v>0</v>
      </c>
      <c r="K19" s="63">
        <f>SUM(K15:K15)</f>
        <v>0</v>
      </c>
    </row>
    <row r="20" spans="1:11" ht="17.25" thickBot="1" x14ac:dyDescent="0.35">
      <c r="A20" s="73"/>
      <c r="B20" s="74"/>
      <c r="C20" s="74"/>
      <c r="D20" s="74"/>
      <c r="E20" s="74"/>
      <c r="F20" s="120" t="s">
        <v>65</v>
      </c>
      <c r="G20" s="121"/>
      <c r="H20" s="75">
        <f>SUM(H16:H19)</f>
        <v>0</v>
      </c>
      <c r="I20" s="76">
        <f>SUM(I16:I19)</f>
        <v>0</v>
      </c>
      <c r="J20" s="77">
        <f t="shared" ref="J20:K20" si="0">SUM(J16:J19)</f>
        <v>0</v>
      </c>
      <c r="K20" s="78">
        <f t="shared" si="0"/>
        <v>0</v>
      </c>
    </row>
    <row r="21" spans="1:11" x14ac:dyDescent="0.3">
      <c r="G21" s="79"/>
    </row>
    <row r="45" spans="1:23" s="21" customFormat="1" x14ac:dyDescent="0.3">
      <c r="A45" s="35"/>
      <c r="B45" s="35"/>
      <c r="C45" s="35"/>
      <c r="D45" s="35"/>
      <c r="E45" s="35"/>
      <c r="F45" s="35"/>
      <c r="G45" s="35"/>
      <c r="H45" s="36"/>
      <c r="I45" s="35"/>
      <c r="J45" s="35"/>
      <c r="K45" s="35"/>
      <c r="L45"/>
      <c r="M45"/>
      <c r="N45"/>
      <c r="O45"/>
      <c r="P45"/>
      <c r="Q45"/>
      <c r="R45"/>
      <c r="S45"/>
      <c r="T45"/>
      <c r="U45"/>
      <c r="V45"/>
      <c r="W45"/>
    </row>
  </sheetData>
  <sheetProtection sheet="1" selectLockedCells="1"/>
  <mergeCells count="5">
    <mergeCell ref="F18:G18"/>
    <mergeCell ref="F19:G19"/>
    <mergeCell ref="F20:G20"/>
    <mergeCell ref="F16:G16"/>
    <mergeCell ref="F17:G17"/>
  </mergeCells>
  <pageMargins left="0.25" right="0.25" top="0.75" bottom="0.75" header="0.3" footer="0.3"/>
  <pageSetup orientation="landscape"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133D6-6F52-4A65-80C6-95A2FA8EB30F}">
  <sheetPr>
    <pageSetUpPr fitToPage="1"/>
  </sheetPr>
  <dimension ref="A1:W45"/>
  <sheetViews>
    <sheetView zoomScaleNormal="100" workbookViewId="0">
      <selection activeCell="K14" sqref="K14"/>
    </sheetView>
  </sheetViews>
  <sheetFormatPr defaultRowHeight="16.5" x14ac:dyDescent="0.3"/>
  <cols>
    <col min="1" max="1" width="12.109375" style="35" bestFit="1" customWidth="1"/>
    <col min="2" max="7" width="8.88671875" style="35"/>
    <col min="8" max="8" width="12.77734375" style="36" bestFit="1" customWidth="1"/>
    <col min="9" max="11" width="8.88671875" style="35"/>
  </cols>
  <sheetData>
    <row r="1" spans="1:11" ht="17.25" thickBot="1" x14ac:dyDescent="0.35"/>
    <row r="2" spans="1:11" ht="17.25" thickBot="1" x14ac:dyDescent="0.35">
      <c r="A2" s="37" t="s">
        <v>66</v>
      </c>
      <c r="B2" s="38"/>
      <c r="C2" s="38"/>
      <c r="D2" s="38"/>
      <c r="E2" s="38"/>
      <c r="F2" s="38"/>
      <c r="G2" s="38"/>
      <c r="H2" s="39"/>
      <c r="I2" s="38"/>
      <c r="J2" s="38"/>
      <c r="K2" s="40"/>
    </row>
    <row r="3" spans="1:11" x14ac:dyDescent="0.3">
      <c r="A3" s="41"/>
      <c r="B3" s="42"/>
      <c r="C3" s="42"/>
      <c r="D3" s="42"/>
      <c r="E3" s="42"/>
      <c r="F3" s="42"/>
      <c r="G3" s="43"/>
      <c r="H3" s="44" t="s">
        <v>53</v>
      </c>
      <c r="I3" s="45"/>
      <c r="J3" s="46"/>
      <c r="K3" s="47"/>
    </row>
    <row r="4" spans="1:11" x14ac:dyDescent="0.3">
      <c r="A4" s="48" t="s">
        <v>35</v>
      </c>
      <c r="B4" s="32" t="s">
        <v>30</v>
      </c>
      <c r="C4" s="32" t="s">
        <v>31</v>
      </c>
      <c r="D4" s="32" t="s">
        <v>32</v>
      </c>
      <c r="E4" s="32" t="s">
        <v>33</v>
      </c>
      <c r="F4" s="32" t="s">
        <v>34</v>
      </c>
      <c r="G4" s="49" t="s">
        <v>52</v>
      </c>
      <c r="H4" s="50"/>
      <c r="I4" s="51" t="s">
        <v>45</v>
      </c>
      <c r="J4" s="33" t="s">
        <v>46</v>
      </c>
      <c r="K4" s="52" t="s">
        <v>47</v>
      </c>
    </row>
    <row r="5" spans="1:11" x14ac:dyDescent="0.3">
      <c r="A5" s="53" t="s">
        <v>54</v>
      </c>
      <c r="B5" s="54"/>
      <c r="C5" s="54"/>
      <c r="D5" s="54"/>
      <c r="E5" s="54"/>
      <c r="F5" s="54"/>
      <c r="G5" s="55"/>
      <c r="H5" s="95"/>
      <c r="I5" s="96"/>
      <c r="J5" s="97"/>
      <c r="K5" s="98"/>
    </row>
    <row r="6" spans="1:11" x14ac:dyDescent="0.3">
      <c r="A6" s="41" t="s">
        <v>55</v>
      </c>
      <c r="B6" s="59">
        <v>41</v>
      </c>
      <c r="C6" s="59">
        <v>44</v>
      </c>
      <c r="D6" s="59">
        <v>47</v>
      </c>
      <c r="E6" s="59">
        <v>49</v>
      </c>
      <c r="F6" s="59">
        <v>52</v>
      </c>
      <c r="G6" s="60">
        <v>55</v>
      </c>
      <c r="H6" s="83"/>
      <c r="I6" s="84"/>
      <c r="J6" s="85"/>
      <c r="K6" s="86"/>
    </row>
    <row r="7" spans="1:11" x14ac:dyDescent="0.3">
      <c r="A7" s="41" t="s">
        <v>56</v>
      </c>
      <c r="B7" s="59">
        <v>1</v>
      </c>
      <c r="C7" s="59">
        <v>2</v>
      </c>
      <c r="D7" s="59">
        <v>2</v>
      </c>
      <c r="E7" s="59">
        <v>3</v>
      </c>
      <c r="F7" s="59">
        <v>3</v>
      </c>
      <c r="G7" s="60">
        <v>4</v>
      </c>
      <c r="H7" s="83"/>
      <c r="I7" s="84"/>
      <c r="J7" s="85"/>
      <c r="K7" s="86"/>
    </row>
    <row r="8" spans="1:11" x14ac:dyDescent="0.3">
      <c r="A8" s="41" t="s">
        <v>57</v>
      </c>
      <c r="B8" s="59">
        <v>3</v>
      </c>
      <c r="C8" s="59">
        <v>5</v>
      </c>
      <c r="D8" s="59">
        <v>8</v>
      </c>
      <c r="E8" s="59">
        <v>10</v>
      </c>
      <c r="F8" s="59">
        <v>13</v>
      </c>
      <c r="G8" s="60">
        <v>16</v>
      </c>
      <c r="H8" s="83"/>
      <c r="I8" s="84"/>
      <c r="J8" s="85"/>
      <c r="K8" s="86"/>
    </row>
    <row r="9" spans="1:11" x14ac:dyDescent="0.3">
      <c r="A9" s="53" t="s">
        <v>36</v>
      </c>
      <c r="B9" s="54"/>
      <c r="C9" s="54"/>
      <c r="D9" s="54"/>
      <c r="E9" s="54"/>
      <c r="F9" s="54"/>
      <c r="G9" s="55"/>
      <c r="H9" s="56"/>
      <c r="I9" s="57"/>
      <c r="J9" s="54"/>
      <c r="K9" s="58"/>
    </row>
    <row r="10" spans="1:11" x14ac:dyDescent="0.3">
      <c r="A10" s="41" t="s">
        <v>55</v>
      </c>
      <c r="B10" s="59">
        <v>37</v>
      </c>
      <c r="C10" s="59">
        <v>44</v>
      </c>
      <c r="D10" s="59">
        <v>51</v>
      </c>
      <c r="E10" s="59">
        <v>59</v>
      </c>
      <c r="F10" s="59">
        <v>66</v>
      </c>
      <c r="G10" s="60">
        <v>73</v>
      </c>
      <c r="H10" s="83"/>
      <c r="I10" s="84"/>
      <c r="J10" s="85"/>
      <c r="K10" s="86"/>
    </row>
    <row r="11" spans="1:11" x14ac:dyDescent="0.3">
      <c r="A11" s="41" t="s">
        <v>56</v>
      </c>
      <c r="B11" s="59">
        <v>5</v>
      </c>
      <c r="C11" s="59">
        <v>7</v>
      </c>
      <c r="D11" s="59">
        <v>9</v>
      </c>
      <c r="E11" s="59">
        <v>11</v>
      </c>
      <c r="F11" s="59">
        <v>13</v>
      </c>
      <c r="G11" s="60">
        <v>14</v>
      </c>
      <c r="H11" s="83"/>
      <c r="I11" s="84"/>
      <c r="J11" s="85"/>
      <c r="K11" s="86"/>
    </row>
    <row r="12" spans="1:11" x14ac:dyDescent="0.3">
      <c r="A12" s="41" t="s">
        <v>57</v>
      </c>
      <c r="B12" s="59">
        <v>8</v>
      </c>
      <c r="C12" s="59">
        <v>17</v>
      </c>
      <c r="D12" s="59">
        <v>27</v>
      </c>
      <c r="E12" s="59">
        <v>36</v>
      </c>
      <c r="F12" s="59">
        <v>45</v>
      </c>
      <c r="G12" s="60">
        <v>55</v>
      </c>
      <c r="H12" s="83"/>
      <c r="I12" s="84"/>
      <c r="J12" s="85"/>
      <c r="K12" s="86"/>
    </row>
    <row r="13" spans="1:11" x14ac:dyDescent="0.3">
      <c r="A13" s="41" t="s">
        <v>58</v>
      </c>
      <c r="B13" s="59">
        <v>32</v>
      </c>
      <c r="C13" s="59">
        <v>43</v>
      </c>
      <c r="D13" s="59">
        <v>56</v>
      </c>
      <c r="E13" s="59">
        <v>67</v>
      </c>
      <c r="F13" s="59">
        <v>79</v>
      </c>
      <c r="G13" s="60">
        <v>91</v>
      </c>
      <c r="H13" s="83"/>
      <c r="I13" s="84"/>
      <c r="J13" s="85"/>
      <c r="K13" s="86"/>
    </row>
    <row r="14" spans="1:11" x14ac:dyDescent="0.3">
      <c r="A14" s="64" t="s">
        <v>59</v>
      </c>
      <c r="B14" s="54">
        <f>32+11</f>
        <v>43</v>
      </c>
      <c r="C14" s="54">
        <f>32+11</f>
        <v>43</v>
      </c>
      <c r="D14" s="54">
        <f>49+16</f>
        <v>65</v>
      </c>
      <c r="E14" s="54">
        <f>67+22</f>
        <v>89</v>
      </c>
      <c r="F14" s="54">
        <f>85+28</f>
        <v>113</v>
      </c>
      <c r="G14" s="55">
        <f>102+34</f>
        <v>136</v>
      </c>
      <c r="H14" s="87"/>
      <c r="I14" s="88"/>
      <c r="J14" s="89"/>
      <c r="K14" s="90"/>
    </row>
    <row r="15" spans="1:11" ht="17.25" thickBot="1" x14ac:dyDescent="0.35">
      <c r="A15" s="65" t="s">
        <v>60</v>
      </c>
      <c r="B15" s="66">
        <v>16</v>
      </c>
      <c r="C15" s="66">
        <v>16</v>
      </c>
      <c r="D15" s="66">
        <v>16</v>
      </c>
      <c r="E15" s="66">
        <v>16</v>
      </c>
      <c r="F15" s="66">
        <v>16</v>
      </c>
      <c r="G15" s="67">
        <v>16</v>
      </c>
      <c r="H15" s="91"/>
      <c r="I15" s="92"/>
      <c r="J15" s="93"/>
      <c r="K15" s="94"/>
    </row>
    <row r="16" spans="1:11" x14ac:dyDescent="0.3">
      <c r="A16" s="68"/>
      <c r="B16" s="68"/>
      <c r="C16" s="68"/>
      <c r="D16" s="68"/>
      <c r="E16" s="68"/>
      <c r="F16" s="122" t="s">
        <v>61</v>
      </c>
      <c r="G16" s="123"/>
      <c r="H16" s="69">
        <f>SUM(H6:H8)</f>
        <v>0</v>
      </c>
      <c r="I16" s="70">
        <f>SUM(I6:I8)</f>
        <v>0</v>
      </c>
      <c r="J16" s="71">
        <f>SUM(J6:J8)</f>
        <v>0</v>
      </c>
      <c r="K16" s="72">
        <f>SUM(K6:K8)</f>
        <v>0</v>
      </c>
    </row>
    <row r="17" spans="1:11" x14ac:dyDescent="0.3">
      <c r="A17" s="68"/>
      <c r="B17" s="68"/>
      <c r="C17" s="68"/>
      <c r="D17" s="68"/>
      <c r="E17" s="68"/>
      <c r="F17" s="118" t="s">
        <v>62</v>
      </c>
      <c r="G17" s="119"/>
      <c r="H17" s="61">
        <f>SUM(H10:H13)</f>
        <v>0</v>
      </c>
      <c r="I17" s="62">
        <f>SUM(I10:I13)</f>
        <v>0</v>
      </c>
      <c r="J17" s="59">
        <f>SUM(J10:J13)</f>
        <v>0</v>
      </c>
      <c r="K17" s="63">
        <f>SUM(K10:K13)</f>
        <v>0</v>
      </c>
    </row>
    <row r="18" spans="1:11" x14ac:dyDescent="0.3">
      <c r="A18" s="68"/>
      <c r="B18" s="68"/>
      <c r="C18" s="68"/>
      <c r="D18" s="68"/>
      <c r="E18" s="68"/>
      <c r="F18" s="118" t="s">
        <v>63</v>
      </c>
      <c r="G18" s="119"/>
      <c r="H18" s="61">
        <f>H14</f>
        <v>0</v>
      </c>
      <c r="I18" s="62">
        <f>I14</f>
        <v>0</v>
      </c>
      <c r="J18" s="59">
        <f>J14</f>
        <v>0</v>
      </c>
      <c r="K18" s="63">
        <f>K14</f>
        <v>0</v>
      </c>
    </row>
    <row r="19" spans="1:11" x14ac:dyDescent="0.3">
      <c r="A19" s="68"/>
      <c r="B19" s="68"/>
      <c r="C19" s="68"/>
      <c r="D19" s="68"/>
      <c r="E19" s="68"/>
      <c r="F19" s="118" t="s">
        <v>64</v>
      </c>
      <c r="G19" s="119"/>
      <c r="H19" s="61">
        <f>SUM(H15:H15)</f>
        <v>0</v>
      </c>
      <c r="I19" s="62">
        <f>SUM(I15:I15)</f>
        <v>0</v>
      </c>
      <c r="J19" s="59">
        <f>SUM(J15:J15)</f>
        <v>0</v>
      </c>
      <c r="K19" s="63">
        <f>SUM(K15:K15)</f>
        <v>0</v>
      </c>
    </row>
    <row r="20" spans="1:11" ht="17.25" thickBot="1" x14ac:dyDescent="0.35">
      <c r="A20" s="73"/>
      <c r="B20" s="74"/>
      <c r="C20" s="74"/>
      <c r="D20" s="74"/>
      <c r="E20" s="74"/>
      <c r="F20" s="120" t="s">
        <v>65</v>
      </c>
      <c r="G20" s="121"/>
      <c r="H20" s="75">
        <f>SUM(H16:H19)</f>
        <v>0</v>
      </c>
      <c r="I20" s="76">
        <f>SUM(I16:I19)</f>
        <v>0</v>
      </c>
      <c r="J20" s="77">
        <f t="shared" ref="J20:K20" si="0">SUM(J16:J19)</f>
        <v>0</v>
      </c>
      <c r="K20" s="78">
        <f t="shared" si="0"/>
        <v>0</v>
      </c>
    </row>
    <row r="45" spans="1:23" s="21" customFormat="1" x14ac:dyDescent="0.3">
      <c r="A45" s="35"/>
      <c r="B45" s="35"/>
      <c r="C45" s="35"/>
      <c r="D45" s="35"/>
      <c r="E45" s="35"/>
      <c r="F45" s="35"/>
      <c r="G45" s="35"/>
      <c r="H45" s="36"/>
      <c r="I45" s="35"/>
      <c r="J45" s="35"/>
      <c r="K45" s="35"/>
      <c r="L45"/>
      <c r="M45"/>
      <c r="N45"/>
      <c r="O45"/>
      <c r="P45"/>
      <c r="Q45"/>
      <c r="R45"/>
      <c r="S45"/>
      <c r="T45"/>
      <c r="U45"/>
      <c r="V45"/>
      <c r="W45"/>
    </row>
  </sheetData>
  <sheetProtection sheet="1" selectLockedCells="1"/>
  <mergeCells count="5">
    <mergeCell ref="F16:G16"/>
    <mergeCell ref="F17:G17"/>
    <mergeCell ref="F18:G18"/>
    <mergeCell ref="F19:G19"/>
    <mergeCell ref="F20:G20"/>
  </mergeCells>
  <pageMargins left="0.25" right="0.25" top="0.75" bottom="0.75" header="0.3" footer="0.3"/>
  <pageSetup orientation="landscape"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98BF9-4C45-45C7-B551-564BBD5E38FD}">
  <sheetPr>
    <pageSetUpPr fitToPage="1"/>
  </sheetPr>
  <dimension ref="A1:W45"/>
  <sheetViews>
    <sheetView zoomScaleNormal="100" workbookViewId="0">
      <selection activeCell="X45" sqref="X45"/>
    </sheetView>
  </sheetViews>
  <sheetFormatPr defaultRowHeight="16.5" x14ac:dyDescent="0.3"/>
  <cols>
    <col min="1" max="1" width="12.109375" style="35" bestFit="1" customWidth="1"/>
    <col min="2" max="7" width="8.88671875" style="35"/>
    <col min="8" max="8" width="12.77734375" style="36" bestFit="1" customWidth="1"/>
    <col min="9" max="11" width="8.88671875" style="35"/>
  </cols>
  <sheetData>
    <row r="1" spans="1:11" ht="17.25" thickBot="1" x14ac:dyDescent="0.35"/>
    <row r="2" spans="1:11" ht="17.25" thickBot="1" x14ac:dyDescent="0.35">
      <c r="A2" s="37" t="s">
        <v>68</v>
      </c>
      <c r="B2" s="38"/>
      <c r="C2" s="38"/>
      <c r="D2" s="38"/>
      <c r="E2" s="38"/>
      <c r="F2" s="38"/>
      <c r="G2" s="38"/>
      <c r="H2" s="39"/>
      <c r="I2" s="38"/>
      <c r="J2" s="38"/>
      <c r="K2" s="40"/>
    </row>
    <row r="3" spans="1:11" x14ac:dyDescent="0.3">
      <c r="A3" s="41"/>
      <c r="B3" s="42"/>
      <c r="C3" s="42"/>
      <c r="D3" s="42"/>
      <c r="E3" s="42"/>
      <c r="F3" s="42"/>
      <c r="G3" s="43"/>
      <c r="H3" s="44" t="s">
        <v>53</v>
      </c>
      <c r="I3" s="45"/>
      <c r="J3" s="46"/>
      <c r="K3" s="47"/>
    </row>
    <row r="4" spans="1:11" x14ac:dyDescent="0.3">
      <c r="A4" s="48" t="s">
        <v>35</v>
      </c>
      <c r="B4" s="32" t="s">
        <v>30</v>
      </c>
      <c r="C4" s="32" t="s">
        <v>31</v>
      </c>
      <c r="D4" s="32" t="s">
        <v>32</v>
      </c>
      <c r="E4" s="32" t="s">
        <v>33</v>
      </c>
      <c r="F4" s="32" t="s">
        <v>34</v>
      </c>
      <c r="G4" s="49" t="s">
        <v>52</v>
      </c>
      <c r="H4" s="50"/>
      <c r="I4" s="51" t="s">
        <v>45</v>
      </c>
      <c r="J4" s="33" t="s">
        <v>46</v>
      </c>
      <c r="K4" s="52" t="s">
        <v>47</v>
      </c>
    </row>
    <row r="5" spans="1:11" x14ac:dyDescent="0.3">
      <c r="A5" s="53" t="s">
        <v>54</v>
      </c>
      <c r="B5" s="54"/>
      <c r="C5" s="54"/>
      <c r="D5" s="54"/>
      <c r="E5" s="54"/>
      <c r="F5" s="54"/>
      <c r="G5" s="55"/>
      <c r="H5" s="56"/>
      <c r="I5" s="57"/>
      <c r="J5" s="54"/>
      <c r="K5" s="58"/>
    </row>
    <row r="6" spans="1:11" x14ac:dyDescent="0.3">
      <c r="A6" s="41" t="s">
        <v>55</v>
      </c>
      <c r="B6" s="59">
        <v>43</v>
      </c>
      <c r="C6" s="59">
        <v>46</v>
      </c>
      <c r="D6" s="59">
        <v>49</v>
      </c>
      <c r="E6" s="59">
        <v>52</v>
      </c>
      <c r="F6" s="59">
        <v>55</v>
      </c>
      <c r="G6" s="60">
        <v>58</v>
      </c>
      <c r="H6" s="83"/>
      <c r="I6" s="84"/>
      <c r="J6" s="85"/>
      <c r="K6" s="86"/>
    </row>
    <row r="7" spans="1:11" x14ac:dyDescent="0.3">
      <c r="A7" s="41" t="s">
        <v>56</v>
      </c>
      <c r="B7" s="59">
        <v>1</v>
      </c>
      <c r="C7" s="59">
        <v>2</v>
      </c>
      <c r="D7" s="59">
        <v>2</v>
      </c>
      <c r="E7" s="59">
        <v>3</v>
      </c>
      <c r="F7" s="59">
        <v>3</v>
      </c>
      <c r="G7" s="60">
        <v>4</v>
      </c>
      <c r="H7" s="83"/>
      <c r="I7" s="84"/>
      <c r="J7" s="85"/>
      <c r="K7" s="86"/>
    </row>
    <row r="8" spans="1:11" x14ac:dyDescent="0.3">
      <c r="A8" s="41" t="s">
        <v>57</v>
      </c>
      <c r="B8" s="59">
        <v>3</v>
      </c>
      <c r="C8" s="59">
        <v>5</v>
      </c>
      <c r="D8" s="59">
        <v>8</v>
      </c>
      <c r="E8" s="59">
        <v>10</v>
      </c>
      <c r="F8" s="59">
        <v>13</v>
      </c>
      <c r="G8" s="60">
        <v>16</v>
      </c>
      <c r="H8" s="83"/>
      <c r="I8" s="84"/>
      <c r="J8" s="85"/>
      <c r="K8" s="86"/>
    </row>
    <row r="9" spans="1:11" x14ac:dyDescent="0.3">
      <c r="A9" s="53" t="s">
        <v>36</v>
      </c>
      <c r="B9" s="54"/>
      <c r="C9" s="54"/>
      <c r="D9" s="54"/>
      <c r="E9" s="54"/>
      <c r="F9" s="54"/>
      <c r="G9" s="55"/>
      <c r="H9" s="56"/>
      <c r="I9" s="57"/>
      <c r="J9" s="54"/>
      <c r="K9" s="58"/>
    </row>
    <row r="10" spans="1:11" x14ac:dyDescent="0.3">
      <c r="A10" s="41" t="s">
        <v>55</v>
      </c>
      <c r="B10" s="59">
        <v>41</v>
      </c>
      <c r="C10" s="59">
        <v>49</v>
      </c>
      <c r="D10" s="59">
        <v>57</v>
      </c>
      <c r="E10" s="59">
        <v>66</v>
      </c>
      <c r="F10" s="59">
        <v>74</v>
      </c>
      <c r="G10" s="60">
        <v>82</v>
      </c>
      <c r="H10" s="83"/>
      <c r="I10" s="84"/>
      <c r="J10" s="85"/>
      <c r="K10" s="86"/>
    </row>
    <row r="11" spans="1:11" x14ac:dyDescent="0.3">
      <c r="A11" s="41" t="s">
        <v>56</v>
      </c>
      <c r="B11" s="59">
        <v>5</v>
      </c>
      <c r="C11" s="59">
        <v>7</v>
      </c>
      <c r="D11" s="59">
        <v>9</v>
      </c>
      <c r="E11" s="59">
        <v>11</v>
      </c>
      <c r="F11" s="59">
        <v>13</v>
      </c>
      <c r="G11" s="60">
        <v>14</v>
      </c>
      <c r="H11" s="83"/>
      <c r="I11" s="84"/>
      <c r="J11" s="85"/>
      <c r="K11" s="86"/>
    </row>
    <row r="12" spans="1:11" x14ac:dyDescent="0.3">
      <c r="A12" s="41" t="s">
        <v>57</v>
      </c>
      <c r="B12" s="59">
        <v>8</v>
      </c>
      <c r="C12" s="59">
        <v>17</v>
      </c>
      <c r="D12" s="59">
        <v>27</v>
      </c>
      <c r="E12" s="59">
        <v>36</v>
      </c>
      <c r="F12" s="59">
        <v>45</v>
      </c>
      <c r="G12" s="60">
        <v>55</v>
      </c>
      <c r="H12" s="83"/>
      <c r="I12" s="84"/>
      <c r="J12" s="85"/>
      <c r="K12" s="86"/>
    </row>
    <row r="13" spans="1:11" x14ac:dyDescent="0.3">
      <c r="A13" s="41" t="s">
        <v>58</v>
      </c>
      <c r="B13" s="59">
        <v>40</v>
      </c>
      <c r="C13" s="59">
        <v>53</v>
      </c>
      <c r="D13" s="59">
        <v>65</v>
      </c>
      <c r="E13" s="59">
        <v>77</v>
      </c>
      <c r="F13" s="59">
        <v>89</v>
      </c>
      <c r="G13" s="60">
        <v>101</v>
      </c>
      <c r="H13" s="83"/>
      <c r="I13" s="84"/>
      <c r="J13" s="85"/>
      <c r="K13" s="86"/>
    </row>
    <row r="14" spans="1:11" x14ac:dyDescent="0.3">
      <c r="A14" s="64" t="s">
        <v>59</v>
      </c>
      <c r="B14" s="54">
        <f>32+11</f>
        <v>43</v>
      </c>
      <c r="C14" s="54">
        <f>32+11</f>
        <v>43</v>
      </c>
      <c r="D14" s="54">
        <f>49+16</f>
        <v>65</v>
      </c>
      <c r="E14" s="54">
        <f>67+22</f>
        <v>89</v>
      </c>
      <c r="F14" s="54">
        <f>85+28</f>
        <v>113</v>
      </c>
      <c r="G14" s="55">
        <f>102+34</f>
        <v>136</v>
      </c>
      <c r="H14" s="87"/>
      <c r="I14" s="88"/>
      <c r="J14" s="89"/>
      <c r="K14" s="90"/>
    </row>
    <row r="15" spans="1:11" ht="17.25" thickBot="1" x14ac:dyDescent="0.35">
      <c r="A15" s="65" t="s">
        <v>60</v>
      </c>
      <c r="B15" s="66">
        <v>16</v>
      </c>
      <c r="C15" s="66">
        <v>16</v>
      </c>
      <c r="D15" s="66">
        <v>16</v>
      </c>
      <c r="E15" s="66">
        <v>16</v>
      </c>
      <c r="F15" s="66">
        <v>16</v>
      </c>
      <c r="G15" s="67">
        <v>16</v>
      </c>
      <c r="H15" s="91"/>
      <c r="I15" s="92"/>
      <c r="J15" s="93"/>
      <c r="K15" s="94"/>
    </row>
    <row r="16" spans="1:11" x14ac:dyDescent="0.3">
      <c r="A16" s="68"/>
      <c r="B16" s="68"/>
      <c r="C16" s="68"/>
      <c r="D16" s="68"/>
      <c r="E16" s="68"/>
      <c r="F16" s="122" t="s">
        <v>61</v>
      </c>
      <c r="G16" s="123"/>
      <c r="H16" s="69">
        <f>SUM(H6:H8)</f>
        <v>0</v>
      </c>
      <c r="I16" s="70">
        <f>SUM(I6:I8)</f>
        <v>0</v>
      </c>
      <c r="J16" s="71">
        <f>SUM(J6:J8)</f>
        <v>0</v>
      </c>
      <c r="K16" s="72">
        <f>SUM(K6:K8)</f>
        <v>0</v>
      </c>
    </row>
    <row r="17" spans="1:11" x14ac:dyDescent="0.3">
      <c r="A17" s="68"/>
      <c r="B17" s="68"/>
      <c r="C17" s="68"/>
      <c r="D17" s="68"/>
      <c r="E17" s="68"/>
      <c r="F17" s="118" t="s">
        <v>62</v>
      </c>
      <c r="G17" s="119"/>
      <c r="H17" s="61">
        <f>SUM(H10:H13)</f>
        <v>0</v>
      </c>
      <c r="I17" s="62">
        <f>SUM(I10:I13)</f>
        <v>0</v>
      </c>
      <c r="J17" s="59">
        <f>SUM(J10:J13)</f>
        <v>0</v>
      </c>
      <c r="K17" s="63">
        <f>SUM(K10:K13)</f>
        <v>0</v>
      </c>
    </row>
    <row r="18" spans="1:11" x14ac:dyDescent="0.3">
      <c r="A18" s="68"/>
      <c r="B18" s="68"/>
      <c r="C18" s="68"/>
      <c r="D18" s="68"/>
      <c r="E18" s="68"/>
      <c r="F18" s="118" t="s">
        <v>63</v>
      </c>
      <c r="G18" s="119"/>
      <c r="H18" s="61">
        <f>H14</f>
        <v>0</v>
      </c>
      <c r="I18" s="62">
        <f>I14</f>
        <v>0</v>
      </c>
      <c r="J18" s="59">
        <f>J14</f>
        <v>0</v>
      </c>
      <c r="K18" s="63">
        <f>K14</f>
        <v>0</v>
      </c>
    </row>
    <row r="19" spans="1:11" x14ac:dyDescent="0.3">
      <c r="A19" s="68"/>
      <c r="B19" s="68"/>
      <c r="C19" s="68"/>
      <c r="D19" s="68"/>
      <c r="E19" s="68"/>
      <c r="F19" s="118" t="s">
        <v>64</v>
      </c>
      <c r="G19" s="119"/>
      <c r="H19" s="61">
        <f>SUM(H15:H15)</f>
        <v>0</v>
      </c>
      <c r="I19" s="62">
        <f>SUM(I15:I15)</f>
        <v>0</v>
      </c>
      <c r="J19" s="59">
        <f>SUM(J15:J15)</f>
        <v>0</v>
      </c>
      <c r="K19" s="63">
        <f>SUM(K15:K15)</f>
        <v>0</v>
      </c>
    </row>
    <row r="20" spans="1:11" ht="17.25" thickBot="1" x14ac:dyDescent="0.35">
      <c r="A20" s="73"/>
      <c r="B20" s="74"/>
      <c r="C20" s="74"/>
      <c r="D20" s="74"/>
      <c r="E20" s="74"/>
      <c r="F20" s="120" t="s">
        <v>65</v>
      </c>
      <c r="G20" s="121"/>
      <c r="H20" s="75">
        <f>SUM(H16:H19)</f>
        <v>0</v>
      </c>
      <c r="I20" s="76">
        <f>SUM(I16:I19)</f>
        <v>0</v>
      </c>
      <c r="J20" s="77">
        <f t="shared" ref="J20:K20" si="0">SUM(J16:J19)</f>
        <v>0</v>
      </c>
      <c r="K20" s="78">
        <f t="shared" si="0"/>
        <v>0</v>
      </c>
    </row>
    <row r="45" spans="1:23" s="21" customFormat="1" x14ac:dyDescent="0.3">
      <c r="A45" s="35"/>
      <c r="B45" s="35"/>
      <c r="C45" s="35"/>
      <c r="D45" s="35"/>
      <c r="E45" s="35"/>
      <c r="F45" s="35"/>
      <c r="G45" s="35"/>
      <c r="H45" s="36"/>
      <c r="I45" s="35"/>
      <c r="J45" s="35"/>
      <c r="K45" s="35"/>
      <c r="L45"/>
      <c r="M45"/>
      <c r="N45"/>
      <c r="O45"/>
      <c r="P45"/>
      <c r="Q45"/>
      <c r="R45"/>
      <c r="S45"/>
      <c r="T45"/>
      <c r="U45"/>
      <c r="V45"/>
      <c r="W45"/>
    </row>
  </sheetData>
  <sheetProtection sheet="1" selectLockedCells="1"/>
  <mergeCells count="5">
    <mergeCell ref="F16:G16"/>
    <mergeCell ref="F17:G17"/>
    <mergeCell ref="F18:G18"/>
    <mergeCell ref="F19:G19"/>
    <mergeCell ref="F20:G20"/>
  </mergeCells>
  <pageMargins left="0.25" right="0.25" top="0.75" bottom="0.75" header="0.3" footer="0.3"/>
  <pageSetup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Instructions</vt:lpstr>
      <vt:lpstr>Calculator</vt:lpstr>
      <vt:lpstr>FMRs</vt:lpstr>
      <vt:lpstr>Utility Allowance-Apt</vt:lpstr>
      <vt:lpstr>Utility Allowance-Townhome</vt:lpstr>
      <vt:lpstr>Utility Allowance-House</vt:lpstr>
      <vt:lpstr>Calculator!Print_Area</vt:lpstr>
      <vt:lpstr>Instructions!Print_Area</vt:lpstr>
      <vt:lpstr>'Utility Allowance-Apt'!Print_Area</vt:lpstr>
      <vt:lpstr>'Utility Allowance-House'!Print_Area</vt:lpstr>
      <vt:lpstr>'Utility Allowance-Townhome'!Print_Area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Notter</dc:creator>
  <cp:lastModifiedBy>Hannah King</cp:lastModifiedBy>
  <cp:lastPrinted>2018-02-14T21:38:14Z</cp:lastPrinted>
  <dcterms:created xsi:type="dcterms:W3CDTF">2018-01-30T17:34:15Z</dcterms:created>
  <dcterms:modified xsi:type="dcterms:W3CDTF">2020-08-20T18:57:29Z</dcterms:modified>
</cp:coreProperties>
</file>