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2"/>
  <workbookPr defaultThemeVersion="124226"/>
  <mc:AlternateContent xmlns:mc="http://schemas.openxmlformats.org/markup-compatibility/2006">
    <mc:Choice Requires="x15">
      <x15ac:absPath xmlns:x15ac="http://schemas.microsoft.com/office/spreadsheetml/2010/11/ac" url="S:\Resource Allocation\Program Review &amp; Certification\Monitoring forms\"/>
    </mc:Choice>
  </mc:AlternateContent>
  <xr:revisionPtr revIDLastSave="0" documentId="13_ncr:1_{8065FEF6-EA42-4873-8FAF-9BE73CABB671}" xr6:coauthVersionLast="36" xr6:coauthVersionMax="47" xr10:uidLastSave="{00000000-0000-0000-0000-000000000000}"/>
  <bookViews>
    <workbookView xWindow="-105" yWindow="-105" windowWidth="23250" windowHeight="12570" xr2:uid="{00000000-000D-0000-FFFF-FFFF00000000}"/>
  </bookViews>
  <sheets>
    <sheet name="Calculator" sheetId="2" r:id="rId1"/>
    <sheet name="Utility Allowance-Apt" sheetId="6" r:id="rId2"/>
    <sheet name="Utility Allowance-Townhome" sheetId="7" r:id="rId3"/>
    <sheet name="Utility Allowance-House" sheetId="8" r:id="rId4"/>
  </sheets>
  <definedNames>
    <definedName name="_xlnm.Print_Area" localSheetId="0">Calculator!$A$1:$H$38</definedName>
    <definedName name="_xlnm.Print_Area" localSheetId="1">'Utility Allowance-Apt'!$A$2:$H$20</definedName>
    <definedName name="_xlnm.Print_Area" localSheetId="3">'Utility Allowance-House'!$A$2:$H$20</definedName>
    <definedName name="_xlnm.Print_Area" localSheetId="2">'Utility Allowance-Townhome'!$A$2:$H$20</definedName>
  </definedNames>
  <calcPr calcId="191029"/>
</workbook>
</file>

<file path=xl/calcChain.xml><?xml version="1.0" encoding="utf-8"?>
<calcChain xmlns="http://schemas.openxmlformats.org/spreadsheetml/2006/main">
  <c r="H19" i="8" l="1"/>
  <c r="H18" i="8"/>
  <c r="H17" i="8"/>
  <c r="H16" i="8"/>
  <c r="G14" i="8"/>
  <c r="F14" i="8"/>
  <c r="E14" i="8"/>
  <c r="D14" i="8"/>
  <c r="C14" i="8"/>
  <c r="B14" i="8"/>
  <c r="H19" i="7"/>
  <c r="H18" i="7"/>
  <c r="H17" i="7"/>
  <c r="H16" i="7"/>
  <c r="G14" i="7"/>
  <c r="F14" i="7"/>
  <c r="E14" i="7"/>
  <c r="D14" i="7"/>
  <c r="C14" i="7"/>
  <c r="B14" i="7"/>
  <c r="H19" i="6"/>
  <c r="H18" i="6"/>
  <c r="H17" i="6"/>
  <c r="H16" i="6"/>
  <c r="G13" i="6"/>
  <c r="F13" i="6"/>
  <c r="E13" i="6"/>
  <c r="D13" i="6"/>
  <c r="C13" i="6"/>
  <c r="B13" i="6"/>
  <c r="H20" i="6" l="1"/>
  <c r="H20" i="7"/>
  <c r="H20" i="8"/>
  <c r="D35" i="2" s="1"/>
  <c r="F10" i="2" l="1"/>
  <c r="E26" i="2" l="1"/>
  <c r="F22" i="2" l="1"/>
  <c r="F21" i="2"/>
  <c r="E18" i="2"/>
  <c r="F17" i="2"/>
  <c r="F16" i="2"/>
  <c r="F15" i="2"/>
  <c r="F14" i="2"/>
  <c r="F13" i="2"/>
  <c r="F12" i="2"/>
  <c r="F11" i="2"/>
  <c r="D32" i="2" l="1"/>
  <c r="F18" i="2"/>
  <c r="G26" i="2" l="1"/>
  <c r="F26" i="2" s="1"/>
  <c r="F29" i="2" s="1"/>
  <c r="E29" i="2" l="1"/>
  <c r="D33" i="2" l="1"/>
  <c r="D34" i="2" s="1"/>
  <c r="D36" i="2" s="1"/>
</calcChain>
</file>

<file path=xl/sharedStrings.xml><?xml version="1.0" encoding="utf-8"?>
<sst xmlns="http://schemas.openxmlformats.org/spreadsheetml/2006/main" count="132" uniqueCount="72">
  <si>
    <t>Client CSP ID</t>
  </si>
  <si>
    <t>0 BR</t>
  </si>
  <si>
    <t>1 BR</t>
  </si>
  <si>
    <t>2 BR</t>
  </si>
  <si>
    <t>3 BR</t>
  </si>
  <si>
    <t>4 BR</t>
  </si>
  <si>
    <t>UTILITY</t>
  </si>
  <si>
    <t>Electric</t>
  </si>
  <si>
    <t>Date</t>
  </si>
  <si>
    <t>Occupancy Fee Calculator</t>
  </si>
  <si>
    <t>Income</t>
  </si>
  <si>
    <t>Documentation Required</t>
  </si>
  <si>
    <t>Pay stubs</t>
  </si>
  <si>
    <t>Monthly</t>
  </si>
  <si>
    <t>Annually</t>
  </si>
  <si>
    <t>ODJFS printout</t>
  </si>
  <si>
    <t>Letter(s) from Social Security Administration, account statements, or other official payment confirmation</t>
  </si>
  <si>
    <t>Letter(s) from Social Security Administration or other official payment confirmation</t>
  </si>
  <si>
    <t>Account statements or other official payment confirmation</t>
  </si>
  <si>
    <t>Net income from operation of a business or profession; interest, dividends, and other net income of any kind from real or personal property</t>
  </si>
  <si>
    <t>Account statements</t>
  </si>
  <si>
    <t>All regular pay, special pay, and allowances of a member of the Armed Forces (except Hostile Fire pay)</t>
  </si>
  <si>
    <t>Any earned income tax credit to the extent it exceeds income tax liability</t>
  </si>
  <si>
    <t>Deductions</t>
  </si>
  <si>
    <t>Number</t>
  </si>
  <si>
    <t>Deduction</t>
  </si>
  <si>
    <t>n/a</t>
  </si>
  <si>
    <t>IRS documentation</t>
  </si>
  <si>
    <t>10% of monthly gross income</t>
  </si>
  <si>
    <t>Adjusted Income</t>
  </si>
  <si>
    <t>Gross Income</t>
  </si>
  <si>
    <t>30% of monthly adjusted income</t>
  </si>
  <si>
    <t>Maximum Allowable Monthly Occupancy Fee</t>
  </si>
  <si>
    <r>
      <rPr>
        <b/>
        <sz val="10"/>
        <color theme="1"/>
        <rFont val="Franklin Gothic Book"/>
        <family val="2"/>
      </rPr>
      <t>Gross wages and salaries</t>
    </r>
    <r>
      <rPr>
        <sz val="10"/>
        <color theme="1"/>
        <rFont val="Franklin Gothic Book"/>
        <family val="2"/>
      </rPr>
      <t xml:space="preserve">, including overtime pay, commissions, fees, tips and bonuses, and other compensation </t>
    </r>
    <r>
      <rPr>
        <b/>
        <sz val="10"/>
        <color theme="1"/>
        <rFont val="Franklin Gothic Book"/>
        <family val="2"/>
      </rPr>
      <t>prior to payroll deductions</t>
    </r>
  </si>
  <si>
    <r>
      <rPr>
        <b/>
        <sz val="10"/>
        <color theme="1"/>
        <rFont val="Franklin Gothic Book"/>
        <family val="2"/>
      </rPr>
      <t xml:space="preserve">Periodic payments </t>
    </r>
    <r>
      <rPr>
        <sz val="10"/>
        <color theme="1"/>
        <rFont val="Franklin Gothic Book"/>
        <family val="2"/>
      </rPr>
      <t>from Social Security, annuities, insurance policies, retirement funds, pensions, disability or death benefits. Exclude lump sum payments for delayed start of a periodic payment.</t>
    </r>
  </si>
  <si>
    <r>
      <rPr>
        <b/>
        <sz val="10"/>
        <color theme="1"/>
        <rFont val="Franklin Gothic Book"/>
        <family val="2"/>
      </rPr>
      <t>Welfare assistance</t>
    </r>
    <r>
      <rPr>
        <sz val="10"/>
        <color theme="1"/>
        <rFont val="Franklin Gothic Book"/>
        <family val="2"/>
      </rPr>
      <t xml:space="preserve">, including payments made under other programs funded, separately or jointly, by federal, state, or local governments which are not excluded by Federal Statutes </t>
    </r>
  </si>
  <si>
    <r>
      <rPr>
        <b/>
        <sz val="10"/>
        <color theme="1"/>
        <rFont val="Franklin Gothic Book"/>
        <family val="2"/>
      </rPr>
      <t>Periodic allowances including alimony and child support</t>
    </r>
    <r>
      <rPr>
        <sz val="10"/>
        <color theme="1"/>
        <rFont val="Franklin Gothic Book"/>
        <family val="2"/>
      </rPr>
      <t xml:space="preserve"> payments, and regular contributions or gifts received from organizations or persons not residing in the residence</t>
    </r>
  </si>
  <si>
    <r>
      <rPr>
        <b/>
        <sz val="10"/>
        <color theme="1"/>
        <rFont val="Franklin Gothic Book"/>
        <family val="2"/>
      </rPr>
      <t>Dependents</t>
    </r>
    <r>
      <rPr>
        <sz val="10"/>
        <color theme="1"/>
        <rFont val="Franklin Gothic Book"/>
        <family val="2"/>
      </rPr>
      <t>, including household members under the age of 18, elderly dependents, handicapped, disabled, or full-time students, but not the family head, spouse or foster children</t>
    </r>
  </si>
  <si>
    <r>
      <rPr>
        <b/>
        <sz val="10"/>
        <color theme="1"/>
        <rFont val="Franklin Gothic Book"/>
        <family val="2"/>
      </rPr>
      <t>Elderly or disabled family member</t>
    </r>
    <r>
      <rPr>
        <sz val="10"/>
        <color theme="1"/>
        <rFont val="Franklin Gothic Book"/>
        <family val="2"/>
      </rPr>
      <t xml:space="preserve"> - any family whose head, spouse, or sole member is at least 62 years of age OR is handicapped/disabled</t>
    </r>
  </si>
  <si>
    <r>
      <rPr>
        <b/>
        <sz val="10"/>
        <color theme="1"/>
        <rFont val="Franklin Gothic Book"/>
        <family val="2"/>
      </rPr>
      <t>Reasonable child care expenses</t>
    </r>
    <r>
      <rPr>
        <sz val="10"/>
        <color theme="1"/>
        <rFont val="Franklin Gothic Book"/>
        <family val="2"/>
      </rPr>
      <t xml:space="preserve"> anticipated during the year for children 12 years of age and under that enable a household member to work, seek employment, or further education. Cannot exceed the amount of income received from work and cannot be paid to another member of the household. Only expenses not reimbursed from any other sources are allowed. </t>
    </r>
  </si>
  <si>
    <r>
      <rPr>
        <b/>
        <sz val="10"/>
        <color theme="1"/>
        <rFont val="Franklin Gothic Book"/>
        <family val="2"/>
      </rPr>
      <t>Reasonable expenses for non-elderly disabled family members</t>
    </r>
    <r>
      <rPr>
        <sz val="10"/>
        <color theme="1"/>
        <rFont val="Franklin Gothic Book"/>
        <family val="2"/>
      </rPr>
      <t xml:space="preserve"> anticipated during the period for attendant care (provided by a non-household member) and/or auxiliary apparatus for any disabled household member that enables that person or any other household member to work. Only expenses not reimbursed from any other sources are allowed. </t>
    </r>
  </si>
  <si>
    <t>Basis or method for estimating anticipated expenses</t>
  </si>
  <si>
    <t>Allowable Monthly Occupancy Fee</t>
  </si>
  <si>
    <r>
      <rPr>
        <b/>
        <sz val="10"/>
        <color theme="1"/>
        <rFont val="Franklin Gothic Book"/>
        <family val="2"/>
      </rPr>
      <t>Payments in lieu of earnings</t>
    </r>
    <r>
      <rPr>
        <sz val="10"/>
        <color theme="1"/>
        <rFont val="Franklin Gothic Book"/>
        <family val="2"/>
      </rPr>
      <t xml:space="preserve">, such as unemployment, </t>
    </r>
    <r>
      <rPr>
        <b/>
        <sz val="10"/>
        <color theme="1"/>
        <rFont val="Franklin Gothic Book"/>
        <family val="2"/>
      </rPr>
      <t>disability</t>
    </r>
    <r>
      <rPr>
        <sz val="10"/>
        <color theme="1"/>
        <rFont val="Franklin Gothic Book"/>
        <family val="2"/>
      </rPr>
      <t>, worker’s compensation, and severance pay</t>
    </r>
  </si>
  <si>
    <t>Birth certificate(s)</t>
  </si>
  <si>
    <t>Certification of disability or Social Security letter for disabled family members; birth certificate for elderly family members. This information should match what is in CSP.</t>
  </si>
  <si>
    <t>Disabled and/or elderly expenses calculation</t>
  </si>
  <si>
    <r>
      <rPr>
        <b/>
        <sz val="10"/>
        <color theme="1"/>
        <rFont val="Franklin Gothic Book"/>
        <family val="2"/>
      </rPr>
      <t>Earned Income Disregard</t>
    </r>
    <r>
      <rPr>
        <sz val="10"/>
        <color theme="1"/>
        <rFont val="Franklin Gothic Book"/>
        <family val="2"/>
      </rPr>
      <t xml:space="preserve"> for tenants with disabilities. In the first year that a disabled tenant is employed, you can disregard up to 100% of the earned income (the number in G10). In the second year, you can disregard up to 50% of the earned income (G10/2). After 2 years, you cannot disregard any income.</t>
    </r>
  </si>
  <si>
    <t>Occupancy Fee Calcuation</t>
  </si>
  <si>
    <r>
      <rPr>
        <b/>
        <sz val="10"/>
        <color theme="1"/>
        <rFont val="Franklin Gothic Book"/>
        <family val="2"/>
      </rPr>
      <t>Reasonable medical expenses and assistance for elderly or disabled family member</t>
    </r>
    <r>
      <rPr>
        <sz val="10"/>
        <color theme="1"/>
        <rFont val="Franklin Gothic Book"/>
        <family val="2"/>
      </rPr>
      <t xml:space="preserve"> anticipated during the period. If deductions are taken on this line for medical expenses, the deduction on row 22 must also be taken. Only expenses not reimbursed from any other sources are allowed.</t>
    </r>
  </si>
  <si>
    <r>
      <t xml:space="preserve">Maximum Utility Allowance </t>
    </r>
    <r>
      <rPr>
        <i/>
        <sz val="10"/>
        <color theme="1"/>
        <rFont val="Franklin Gothic Book"/>
        <family val="2"/>
      </rPr>
      <t>(from utility tab)</t>
    </r>
  </si>
  <si>
    <t>Staff Name</t>
  </si>
  <si>
    <r>
      <t xml:space="preserve">Fill out the </t>
    </r>
    <r>
      <rPr>
        <b/>
        <i/>
        <sz val="10"/>
        <color theme="1"/>
        <rFont val="Franklin Gothic Book"/>
        <family val="2"/>
      </rPr>
      <t xml:space="preserve">utilities tab </t>
    </r>
    <r>
      <rPr>
        <b/>
        <i/>
        <u/>
        <sz val="10"/>
        <color theme="1"/>
        <rFont val="Franklin Gothic Book"/>
        <family val="2"/>
      </rPr>
      <t>ONLY IF</t>
    </r>
    <r>
      <rPr>
        <i/>
        <sz val="10"/>
        <color theme="1"/>
        <rFont val="Franklin Gothic Book"/>
        <family val="2"/>
      </rPr>
      <t>utilities are not included in the rent and are paid by the tenant</t>
    </r>
  </si>
  <si>
    <r>
      <t xml:space="preserve">Fill out any of the highlighted cells that are applicable. For income, fill out </t>
    </r>
    <r>
      <rPr>
        <b/>
        <i/>
        <sz val="10"/>
        <color theme="1"/>
        <rFont val="Franklin Gothic Book"/>
        <family val="2"/>
      </rPr>
      <t>either</t>
    </r>
    <r>
      <rPr>
        <i/>
        <sz val="10"/>
        <color theme="1"/>
        <rFont val="Franklin Gothic Book"/>
        <family val="2"/>
      </rPr>
      <t xml:space="preserve"> the monthly column </t>
    </r>
    <r>
      <rPr>
        <b/>
        <i/>
        <sz val="10"/>
        <color theme="1"/>
        <rFont val="Franklin Gothic Book"/>
        <family val="2"/>
      </rPr>
      <t>or</t>
    </r>
    <r>
      <rPr>
        <i/>
        <sz val="10"/>
        <color theme="1"/>
        <rFont val="Franklin Gothic Book"/>
        <family val="2"/>
      </rPr>
      <t xml:space="preserve"> the annual column - not both.</t>
    </r>
  </si>
  <si>
    <t>PROPOSED  UNIT</t>
  </si>
  <si>
    <t>5BR</t>
  </si>
  <si>
    <t>Gas</t>
  </si>
  <si>
    <t>Heating</t>
  </si>
  <si>
    <t>Cooking</t>
  </si>
  <si>
    <t>Water Heating</t>
  </si>
  <si>
    <t>Other Electric</t>
  </si>
  <si>
    <t>Water/Sewer</t>
  </si>
  <si>
    <t>Trash</t>
  </si>
  <si>
    <t>TOTAL GAS</t>
  </si>
  <si>
    <t>TOTAL ELECTRIC</t>
  </si>
  <si>
    <t>TOTAL WATER/SEWER</t>
  </si>
  <si>
    <t>TOTAL OTHER</t>
  </si>
  <si>
    <t>TOTAL UTILITIES</t>
  </si>
  <si>
    <t>UNIT TYPE: Garden/Flat/High Rise Apartment (updated 4/1/2022)</t>
  </si>
  <si>
    <t>UNIT TYPE: Duplex/Double/Townhouse (updated 4/1/2022)</t>
  </si>
  <si>
    <t>UNIT TYPE: Single Family/Mobile Home (updated 4/1/2022)</t>
  </si>
  <si>
    <t>Documentation from employer that includes hire date, letter from partner agency explaining why earned income is disregarded, and a client self-certification of first-time use.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</si>
</sst>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_(* \(#,##0\);_(* &quot;-&quot;_);_(@_)"/>
    <numFmt numFmtId="44" formatCode="_(&quot;$&quot;* #,##0.00_);_(&quot;$&quot;* \(#,##0.00\);_(&quot;$&quot;* &quot;-&quot;??_);_(@_)"/>
  </numFmts>
  <fonts count="9" x14ac:knownFonts="1">
    <font>
      <sz val="12"/>
      <color theme="1"/>
      <name val="Franklin Gothic Book"/>
      <family val="2"/>
    </font>
    <font>
      <b/>
      <sz val="12"/>
      <color theme="1"/>
      <name val="Franklin Gothic Book"/>
      <family val="2"/>
    </font>
    <font>
      <b/>
      <sz val="10"/>
      <color theme="1"/>
      <name val="Franklin Gothic Book"/>
      <family val="2"/>
    </font>
    <font>
      <sz val="10"/>
      <color theme="1"/>
      <name val="Franklin Gothic Book"/>
      <family val="2"/>
    </font>
    <font>
      <b/>
      <sz val="10"/>
      <color rgb="FFC00000"/>
      <name val="Franklin Gothic Book"/>
      <family val="2"/>
    </font>
    <font>
      <i/>
      <sz val="10"/>
      <color theme="1"/>
      <name val="Franklin Gothic Book"/>
      <family val="2"/>
    </font>
    <font>
      <b/>
      <i/>
      <sz val="10"/>
      <color theme="1"/>
      <name val="Franklin Gothic Book"/>
      <family val="2"/>
    </font>
    <font>
      <i/>
      <sz val="12"/>
      <color theme="1"/>
      <name val="Franklin Gothic Book"/>
      <family val="2"/>
    </font>
    <font>
      <b/>
      <i/>
      <u/>
      <sz val="10"/>
      <color theme="1"/>
      <name val="Franklin Gothic Book"/>
      <family val="2"/>
    </font>
  </fonts>
  <fills count="8">
    <fill>
      <patternFill patternType="none"/>
    </fill>
    <fill>
      <patternFill patternType="gray125"/>
    </fill>
    <fill>
      <patternFill patternType="solid">
        <fgColor theme="0" tint="-0.249977111117893"/>
        <bgColor indexed="64"/>
      </patternFill>
    </fill>
    <fill>
      <patternFill patternType="solid">
        <fgColor theme="4" tint="0.39997558519241921"/>
        <bgColor indexed="64"/>
      </patternFill>
    </fill>
    <fill>
      <patternFill patternType="solid">
        <fgColor theme="4" tint="0.59999389629810485"/>
        <bgColor indexed="64"/>
      </patternFill>
    </fill>
    <fill>
      <patternFill patternType="solid">
        <fgColor theme="6" tint="0.39997558519241921"/>
        <bgColor indexed="64"/>
      </patternFill>
    </fill>
    <fill>
      <patternFill patternType="solid">
        <fgColor rgb="FFFFFF99"/>
        <bgColor indexed="64"/>
      </patternFill>
    </fill>
    <fill>
      <patternFill patternType="solid">
        <fgColor theme="0" tint="-0.14999847407452621"/>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s>
  <cellStyleXfs count="1">
    <xf numFmtId="0" fontId="0" fillId="0" borderId="0"/>
  </cellStyleXfs>
  <cellXfs count="99">
    <xf numFmtId="0" fontId="0" fillId="0" borderId="0" xfId="0"/>
    <xf numFmtId="0" fontId="0" fillId="0" borderId="0" xfId="0" applyProtection="1">
      <protection locked="0"/>
    </xf>
    <xf numFmtId="0" fontId="3" fillId="0" borderId="0" xfId="0" applyFont="1" applyAlignment="1" applyProtection="1">
      <alignment vertical="top"/>
      <protection locked="0"/>
    </xf>
    <xf numFmtId="0" fontId="3" fillId="0" borderId="0" xfId="0" applyFont="1" applyProtection="1">
      <protection locked="0"/>
    </xf>
    <xf numFmtId="0" fontId="2" fillId="0" borderId="0" xfId="0" applyFont="1" applyAlignment="1" applyProtection="1">
      <alignment vertical="top"/>
      <protection locked="0"/>
    </xf>
    <xf numFmtId="0" fontId="4" fillId="0" borderId="0" xfId="0" applyFont="1"/>
    <xf numFmtId="0" fontId="2" fillId="0" borderId="0" xfId="0" applyFont="1" applyAlignment="1">
      <alignment vertical="top"/>
    </xf>
    <xf numFmtId="0" fontId="3" fillId="0" borderId="0" xfId="0" applyFont="1"/>
    <xf numFmtId="0" fontId="2" fillId="0" borderId="1" xfId="0" applyFont="1" applyBorder="1" applyAlignment="1">
      <alignment horizontal="center"/>
    </xf>
    <xf numFmtId="0" fontId="2" fillId="4" borderId="1" xfId="0" applyFont="1" applyFill="1" applyBorder="1" applyAlignment="1">
      <alignment horizontal="center"/>
    </xf>
    <xf numFmtId="44" fontId="3" fillId="0" borderId="1" xfId="0" applyNumberFormat="1" applyFont="1" applyBorder="1" applyAlignment="1">
      <alignment wrapText="1"/>
    </xf>
    <xf numFmtId="44" fontId="2" fillId="3" borderId="1" xfId="0" applyNumberFormat="1" applyFont="1" applyFill="1" applyBorder="1" applyAlignment="1">
      <alignment wrapText="1"/>
    </xf>
    <xf numFmtId="0" fontId="3" fillId="0" borderId="0" xfId="0" applyFont="1" applyAlignment="1" applyProtection="1">
      <alignment vertical="top" wrapText="1"/>
      <protection locked="0"/>
    </xf>
    <xf numFmtId="0" fontId="3" fillId="0" borderId="0" xfId="0" applyFont="1" applyAlignment="1">
      <alignment wrapText="1"/>
    </xf>
    <xf numFmtId="44" fontId="3" fillId="0" borderId="0" xfId="0" applyNumberFormat="1" applyFont="1" applyAlignment="1">
      <alignment wrapText="1"/>
    </xf>
    <xf numFmtId="0" fontId="2" fillId="3" borderId="1" xfId="0" applyFont="1" applyFill="1" applyBorder="1" applyAlignment="1">
      <alignment horizontal="center"/>
    </xf>
    <xf numFmtId="44" fontId="3" fillId="0" borderId="1" xfId="0" applyNumberFormat="1" applyFont="1" applyBorder="1" applyAlignment="1">
      <alignment horizontal="center" wrapText="1"/>
    </xf>
    <xf numFmtId="0" fontId="3" fillId="0" borderId="0" xfId="0" applyFont="1" applyAlignment="1">
      <alignment vertical="center" wrapText="1"/>
    </xf>
    <xf numFmtId="0" fontId="3" fillId="0" borderId="0" xfId="0" applyFont="1" applyAlignment="1">
      <alignment vertical="center"/>
    </xf>
    <xf numFmtId="44" fontId="2" fillId="3" borderId="1" xfId="0" applyNumberFormat="1" applyFont="1" applyFill="1" applyBorder="1" applyAlignment="1">
      <alignment vertical="center" wrapText="1"/>
    </xf>
    <xf numFmtId="44" fontId="2" fillId="3" borderId="1" xfId="0" applyNumberFormat="1" applyFont="1" applyFill="1" applyBorder="1" applyAlignment="1">
      <alignment vertical="center"/>
    </xf>
    <xf numFmtId="44" fontId="3" fillId="0" borderId="7" xfId="0" applyNumberFormat="1" applyFont="1" applyBorder="1" applyAlignment="1">
      <alignment vertical="center"/>
    </xf>
    <xf numFmtId="44" fontId="3" fillId="0" borderId="14" xfId="0" applyNumberFormat="1" applyFont="1" applyBorder="1" applyAlignment="1">
      <alignment vertical="center"/>
    </xf>
    <xf numFmtId="44" fontId="2" fillId="0" borderId="8" xfId="0" applyNumberFormat="1" applyFont="1" applyBorder="1" applyAlignment="1">
      <alignment vertical="center"/>
    </xf>
    <xf numFmtId="44" fontId="3" fillId="0" borderId="1" xfId="0" applyNumberFormat="1" applyFont="1" applyBorder="1" applyAlignment="1">
      <alignment horizontal="center" vertical="center" wrapText="1"/>
    </xf>
    <xf numFmtId="0" fontId="7" fillId="0" borderId="0" xfId="0" applyFont="1" applyAlignment="1">
      <alignment horizontal="left" vertical="top"/>
    </xf>
    <xf numFmtId="44" fontId="3" fillId="6" borderId="1" xfId="0" applyNumberFormat="1" applyFont="1" applyFill="1" applyBorder="1" applyAlignment="1" applyProtection="1">
      <alignment wrapText="1"/>
      <protection locked="0"/>
    </xf>
    <xf numFmtId="37" fontId="3" fillId="6" borderId="1" xfId="0" applyNumberFormat="1" applyFont="1" applyFill="1" applyBorder="1" applyAlignment="1" applyProtection="1">
      <alignment wrapText="1"/>
      <protection locked="0"/>
    </xf>
    <xf numFmtId="44" fontId="3" fillId="6" borderId="1" xfId="0" applyNumberFormat="1" applyFont="1" applyFill="1" applyBorder="1" applyAlignment="1" applyProtection="1">
      <alignment horizontal="center" vertical="center" wrapText="1"/>
      <protection locked="0"/>
    </xf>
    <xf numFmtId="0" fontId="5" fillId="6" borderId="18" xfId="0" applyFont="1" applyFill="1" applyBorder="1" applyAlignment="1">
      <alignment horizontal="left" vertical="top"/>
    </xf>
    <xf numFmtId="0" fontId="7" fillId="6" borderId="0" xfId="0" applyFont="1" applyFill="1"/>
    <xf numFmtId="0" fontId="3" fillId="6" borderId="2" xfId="0" applyFont="1" applyFill="1" applyBorder="1" applyProtection="1">
      <protection locked="0"/>
    </xf>
    <xf numFmtId="0" fontId="2" fillId="0" borderId="0" xfId="0" applyFont="1"/>
    <xf numFmtId="0" fontId="2" fillId="0" borderId="19" xfId="0" applyFont="1" applyBorder="1"/>
    <xf numFmtId="0" fontId="3" fillId="0" borderId="20" xfId="0" applyFont="1" applyBorder="1"/>
    <xf numFmtId="0" fontId="2" fillId="0" borderId="20" xfId="0" applyFont="1" applyBorder="1"/>
    <xf numFmtId="0" fontId="3" fillId="0" borderId="6" xfId="0" applyFont="1" applyBorder="1"/>
    <xf numFmtId="0" fontId="2" fillId="0" borderId="15" xfId="0" applyFont="1" applyBorder="1" applyAlignment="1">
      <alignment horizontal="center"/>
    </xf>
    <xf numFmtId="0" fontId="2" fillId="2" borderId="21" xfId="0" applyFont="1" applyFill="1" applyBorder="1" applyAlignment="1">
      <alignment horizontal="center"/>
    </xf>
    <xf numFmtId="0" fontId="2" fillId="0" borderId="6" xfId="0" applyFont="1" applyBorder="1"/>
    <xf numFmtId="0" fontId="2" fillId="0" borderId="22" xfId="0" applyFont="1" applyBorder="1" applyAlignment="1">
      <alignment horizontal="center"/>
    </xf>
    <xf numFmtId="0" fontId="2" fillId="7" borderId="6" xfId="0" applyFont="1" applyFill="1" applyBorder="1"/>
    <xf numFmtId="41" fontId="3" fillId="7" borderId="1" xfId="0" applyNumberFormat="1" applyFont="1" applyFill="1" applyBorder="1"/>
    <xf numFmtId="41" fontId="3" fillId="7" borderId="15" xfId="0" applyNumberFormat="1" applyFont="1" applyFill="1" applyBorder="1"/>
    <xf numFmtId="41" fontId="3" fillId="7" borderId="22" xfId="0" applyNumberFormat="1" applyFont="1" applyFill="1" applyBorder="1"/>
    <xf numFmtId="41" fontId="3" fillId="0" borderId="1" xfId="0" applyNumberFormat="1" applyFont="1" applyBorder="1"/>
    <xf numFmtId="41" fontId="3" fillId="0" borderId="15" xfId="0" applyNumberFormat="1" applyFont="1" applyBorder="1"/>
    <xf numFmtId="41" fontId="3" fillId="0" borderId="22" xfId="0" applyNumberFormat="1" applyFont="1" applyBorder="1" applyProtection="1">
      <protection locked="0"/>
    </xf>
    <xf numFmtId="41" fontId="2" fillId="7" borderId="22" xfId="0" applyNumberFormat="1" applyFont="1" applyFill="1" applyBorder="1" applyProtection="1">
      <protection locked="0"/>
    </xf>
    <xf numFmtId="0" fontId="2" fillId="7" borderId="23" xfId="0" applyFont="1" applyFill="1" applyBorder="1"/>
    <xf numFmtId="41" fontId="3" fillId="7" borderId="24" xfId="0" applyNumberFormat="1" applyFont="1" applyFill="1" applyBorder="1"/>
    <xf numFmtId="41" fontId="3" fillId="7" borderId="25" xfId="0" applyNumberFormat="1" applyFont="1" applyFill="1" applyBorder="1"/>
    <xf numFmtId="41" fontId="3" fillId="7" borderId="26" xfId="0" applyNumberFormat="1" applyFont="1" applyFill="1" applyBorder="1" applyProtection="1">
      <protection locked="0"/>
    </xf>
    <xf numFmtId="0" fontId="2" fillId="0" borderId="0" xfId="0" applyFont="1" applyAlignment="1">
      <alignment horizontal="right"/>
    </xf>
    <xf numFmtId="41" fontId="3" fillId="0" borderId="29" xfId="0" applyNumberFormat="1" applyFont="1" applyBorder="1"/>
    <xf numFmtId="41" fontId="3" fillId="0" borderId="22" xfId="0" applyNumberFormat="1" applyFont="1" applyBorder="1"/>
    <xf numFmtId="41" fontId="2" fillId="7" borderId="26" xfId="0" applyNumberFormat="1" applyFont="1" applyFill="1" applyBorder="1"/>
    <xf numFmtId="0" fontId="5" fillId="0" borderId="0" xfId="0" applyFont="1" applyAlignment="1">
      <alignment horizontal="right"/>
    </xf>
    <xf numFmtId="0" fontId="5" fillId="6" borderId="0" xfId="0" applyFont="1" applyFill="1" applyAlignment="1">
      <alignment wrapText="1"/>
    </xf>
    <xf numFmtId="0" fontId="3" fillId="0" borderId="0" xfId="0" applyFont="1" applyAlignment="1">
      <alignment wrapText="1"/>
    </xf>
    <xf numFmtId="0" fontId="3" fillId="0" borderId="2" xfId="0" applyFont="1" applyBorder="1" applyAlignment="1">
      <alignment wrapText="1"/>
    </xf>
    <xf numFmtId="44" fontId="2" fillId="0" borderId="9" xfId="0" applyNumberFormat="1" applyFont="1" applyBorder="1" applyAlignment="1">
      <alignment horizontal="left" vertical="top" wrapText="1"/>
    </xf>
    <xf numFmtId="0" fontId="1" fillId="0" borderId="10" xfId="0" applyFont="1" applyBorder="1" applyAlignment="1">
      <alignment horizontal="left" vertical="top" wrapText="1"/>
    </xf>
    <xf numFmtId="0" fontId="1" fillId="0" borderId="11" xfId="0" applyFont="1" applyBorder="1" applyAlignment="1">
      <alignment horizontal="left" vertical="top" wrapText="1"/>
    </xf>
    <xf numFmtId="0" fontId="2" fillId="3" borderId="1" xfId="0" applyFont="1" applyFill="1" applyBorder="1" applyAlignment="1" applyProtection="1">
      <alignment horizontal="right" vertical="top" wrapText="1"/>
      <protection locked="0"/>
    </xf>
    <xf numFmtId="0" fontId="2" fillId="3" borderId="1" xfId="0" applyFont="1" applyFill="1" applyBorder="1" applyAlignment="1">
      <alignment horizontal="right" wrapText="1"/>
    </xf>
    <xf numFmtId="0" fontId="2" fillId="3" borderId="1" xfId="0" applyFont="1" applyFill="1" applyBorder="1" applyAlignment="1">
      <alignment vertical="center" wrapText="1"/>
    </xf>
    <xf numFmtId="0" fontId="2" fillId="3" borderId="1" xfId="0" applyFont="1" applyFill="1" applyBorder="1" applyAlignment="1">
      <alignment vertical="center"/>
    </xf>
    <xf numFmtId="0" fontId="3" fillId="0" borderId="6" xfId="0" applyFont="1" applyBorder="1" applyAlignment="1" applyProtection="1">
      <alignment vertical="top" wrapText="1"/>
      <protection locked="0"/>
    </xf>
    <xf numFmtId="0" fontId="0" fillId="0" borderId="1" xfId="0" applyBorder="1" applyAlignment="1">
      <alignment wrapText="1"/>
    </xf>
    <xf numFmtId="44" fontId="3" fillId="0" borderId="12" xfId="0" applyNumberFormat="1" applyFont="1" applyBorder="1" applyAlignment="1">
      <alignment wrapText="1"/>
    </xf>
    <xf numFmtId="0" fontId="0" fillId="0" borderId="2" xfId="0" applyBorder="1" applyAlignment="1">
      <alignment wrapText="1"/>
    </xf>
    <xf numFmtId="0" fontId="0" fillId="0" borderId="13" xfId="0" applyBorder="1" applyAlignment="1">
      <alignment wrapText="1"/>
    </xf>
    <xf numFmtId="0" fontId="3" fillId="0" borderId="1" xfId="0" applyFont="1" applyBorder="1" applyAlignment="1" applyProtection="1">
      <alignment vertical="top" wrapText="1"/>
      <protection locked="0"/>
    </xf>
    <xf numFmtId="0" fontId="3" fillId="0" borderId="1" xfId="0" applyFont="1" applyBorder="1" applyAlignment="1">
      <alignment wrapText="1"/>
    </xf>
    <xf numFmtId="0" fontId="3" fillId="0" borderId="1" xfId="0" applyFont="1" applyBorder="1" applyAlignment="1">
      <alignment vertical="center" wrapText="1"/>
    </xf>
    <xf numFmtId="0" fontId="3" fillId="0" borderId="1" xfId="0" applyFont="1" applyBorder="1" applyAlignment="1">
      <alignment vertical="center"/>
    </xf>
    <xf numFmtId="44" fontId="3" fillId="0" borderId="1" xfId="0" applyNumberFormat="1" applyFont="1" applyBorder="1" applyAlignment="1">
      <alignment vertical="center" wrapText="1"/>
    </xf>
    <xf numFmtId="0" fontId="2" fillId="3" borderId="1" xfId="0" applyFont="1" applyFill="1" applyBorder="1" applyAlignment="1" applyProtection="1">
      <alignment horizontal="center" vertical="top"/>
      <protection locked="0"/>
    </xf>
    <xf numFmtId="0" fontId="3" fillId="3" borderId="1" xfId="0" applyFont="1" applyFill="1" applyBorder="1" applyAlignment="1">
      <alignment horizontal="center"/>
    </xf>
    <xf numFmtId="0" fontId="2" fillId="3" borderId="1" xfId="0" applyFont="1" applyFill="1" applyBorder="1" applyAlignment="1" applyProtection="1">
      <alignment horizontal="center"/>
      <protection locked="0"/>
    </xf>
    <xf numFmtId="0" fontId="2" fillId="3" borderId="1" xfId="0" applyFont="1" applyFill="1" applyBorder="1" applyAlignment="1">
      <alignment horizontal="center"/>
    </xf>
    <xf numFmtId="0" fontId="3" fillId="0" borderId="15" xfId="0" applyFont="1" applyBorder="1" applyAlignment="1" applyProtection="1">
      <alignment vertical="top" wrapText="1"/>
      <protection locked="0"/>
    </xf>
    <xf numFmtId="0" fontId="0" fillId="0" borderId="16" xfId="0" applyBorder="1" applyAlignment="1">
      <alignment wrapText="1"/>
    </xf>
    <xf numFmtId="0" fontId="0" fillId="0" borderId="17" xfId="0" applyBorder="1" applyAlignment="1">
      <alignment wrapText="1"/>
    </xf>
    <xf numFmtId="0" fontId="1" fillId="2" borderId="0" xfId="0" applyFont="1" applyFill="1" applyAlignment="1">
      <alignment horizontal="center" vertical="top"/>
    </xf>
    <xf numFmtId="0" fontId="2" fillId="5" borderId="3" xfId="0" applyFont="1" applyFill="1" applyBorder="1" applyAlignment="1" applyProtection="1">
      <alignment horizontal="center" vertical="top" wrapText="1"/>
      <protection locked="0"/>
    </xf>
    <xf numFmtId="0" fontId="1" fillId="5" borderId="4" xfId="0" applyFont="1" applyFill="1" applyBorder="1" applyAlignment="1">
      <alignment horizontal="center" wrapText="1"/>
    </xf>
    <xf numFmtId="0" fontId="1" fillId="5" borderId="5" xfId="0" applyFont="1" applyFill="1" applyBorder="1" applyAlignment="1">
      <alignment horizontal="center" wrapText="1"/>
    </xf>
    <xf numFmtId="0" fontId="2" fillId="4" borderId="1" xfId="0" applyFont="1" applyFill="1" applyBorder="1" applyAlignment="1" applyProtection="1">
      <alignment horizontal="center" vertical="top"/>
      <protection locked="0"/>
    </xf>
    <xf numFmtId="0" fontId="3" fillId="4" borderId="1" xfId="0" applyFont="1" applyFill="1" applyBorder="1" applyAlignment="1">
      <alignment horizontal="center"/>
    </xf>
    <xf numFmtId="0" fontId="2" fillId="4" borderId="1" xfId="0" applyFont="1" applyFill="1" applyBorder="1" applyAlignment="1" applyProtection="1">
      <alignment horizontal="center"/>
      <protection locked="0"/>
    </xf>
    <xf numFmtId="0" fontId="2" fillId="4" borderId="1" xfId="0" applyFont="1" applyFill="1" applyBorder="1" applyAlignment="1">
      <alignment horizontal="center"/>
    </xf>
    <xf numFmtId="0" fontId="2" fillId="0" borderId="27" xfId="0" applyFont="1" applyBorder="1" applyAlignment="1">
      <alignment horizontal="right"/>
    </xf>
    <xf numFmtId="0" fontId="0" fillId="0" borderId="28" xfId="0" applyBorder="1" applyAlignment="1">
      <alignment horizontal="right"/>
    </xf>
    <xf numFmtId="0" fontId="2" fillId="0" borderId="30" xfId="0" applyFont="1" applyBorder="1" applyAlignment="1">
      <alignment horizontal="right"/>
    </xf>
    <xf numFmtId="0" fontId="0" fillId="0" borderId="31" xfId="0" applyBorder="1" applyAlignment="1">
      <alignment horizontal="right"/>
    </xf>
    <xf numFmtId="0" fontId="2" fillId="7" borderId="23" xfId="0" applyFont="1" applyFill="1" applyBorder="1" applyAlignment="1">
      <alignment horizontal="right"/>
    </xf>
    <xf numFmtId="0" fontId="0" fillId="7" borderId="25" xfId="0" applyFill="1" applyBorder="1" applyAlignment="1">
      <alignment horizontal="right"/>
    </xf>
  </cellXfs>
  <cellStyles count="1">
    <cellStyle name="Normal" xfId="0" builtinId="0"/>
  </cellStyles>
  <dxfs count="0"/>
  <tableStyles count="0" defaultTableStyle="TableStyleMedium2" defaultPivotStyle="PivotStyleLight16"/>
  <colors>
    <mruColors>
      <color rgb="FFFFFF99"/>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cid:image001.jpg@01D32248.8FA1C650" TargetMode="External"/><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6</xdr:col>
      <xdr:colOff>581025</xdr:colOff>
      <xdr:row>1</xdr:row>
      <xdr:rowOff>133350</xdr:rowOff>
    </xdr:from>
    <xdr:to>
      <xdr:col>7</xdr:col>
      <xdr:colOff>1374140</xdr:colOff>
      <xdr:row>3</xdr:row>
      <xdr:rowOff>66040</xdr:rowOff>
    </xdr:to>
    <xdr:pic>
      <xdr:nvPicPr>
        <xdr:cNvPr id="2" name="Picture 1" descr="CSB logo 2016 (3)">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7553325" y="342900"/>
          <a:ext cx="1812290" cy="351790"/>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7" tint="-0.249977111117893"/>
    <pageSetUpPr fitToPage="1"/>
  </sheetPr>
  <dimension ref="A1:H42"/>
  <sheetViews>
    <sheetView tabSelected="1" zoomScaleNormal="100" workbookViewId="0">
      <selection activeCell="A27" sqref="A27:D27"/>
    </sheetView>
  </sheetViews>
  <sheetFormatPr defaultColWidth="8.88671875" defaultRowHeight="16.5" x14ac:dyDescent="0.3"/>
  <cols>
    <col min="1" max="1" width="14.77734375" style="2" customWidth="1"/>
    <col min="2" max="3" width="10.77734375" style="3" customWidth="1"/>
    <col min="4" max="4" width="13" style="3" customWidth="1"/>
    <col min="5" max="5" width="12.33203125" style="3" customWidth="1"/>
    <col min="6" max="6" width="10.77734375" style="3" customWidth="1"/>
    <col min="7" max="7" width="11.88671875" style="3" customWidth="1"/>
    <col min="8" max="8" width="24.6640625" style="3" customWidth="1"/>
    <col min="9" max="16384" width="8.88671875" style="1"/>
  </cols>
  <sheetData>
    <row r="1" spans="1:8" x14ac:dyDescent="0.3">
      <c r="A1" s="85" t="s">
        <v>9</v>
      </c>
      <c r="B1" s="85"/>
      <c r="C1" s="85"/>
      <c r="D1" s="85"/>
      <c r="E1" s="85"/>
      <c r="F1" s="85"/>
      <c r="G1" s="85"/>
      <c r="H1" s="85"/>
    </row>
    <row r="2" spans="1:8" x14ac:dyDescent="0.3">
      <c r="A2" s="6"/>
      <c r="B2" s="7"/>
      <c r="C2" s="7"/>
      <c r="D2" s="7"/>
      <c r="E2" s="7"/>
      <c r="F2" s="7"/>
      <c r="G2" s="7"/>
      <c r="H2" s="7"/>
    </row>
    <row r="3" spans="1:8" x14ac:dyDescent="0.3">
      <c r="A3" s="6" t="s">
        <v>0</v>
      </c>
      <c r="B3" s="31"/>
      <c r="C3" s="31"/>
      <c r="D3" s="31"/>
      <c r="E3" s="31"/>
      <c r="F3" s="7"/>
      <c r="G3" s="7"/>
      <c r="H3" s="7"/>
    </row>
    <row r="4" spans="1:8" x14ac:dyDescent="0.3">
      <c r="A4" s="4"/>
      <c r="B4" s="5"/>
      <c r="F4" s="7"/>
      <c r="G4" s="7"/>
      <c r="H4" s="7"/>
    </row>
    <row r="5" spans="1:8" x14ac:dyDescent="0.3">
      <c r="A5" s="6" t="s">
        <v>51</v>
      </c>
      <c r="B5" s="31"/>
      <c r="C5" s="31"/>
      <c r="D5" s="31"/>
      <c r="E5" s="31"/>
      <c r="F5" s="7"/>
      <c r="G5" s="7"/>
      <c r="H5" s="7"/>
    </row>
    <row r="6" spans="1:8" x14ac:dyDescent="0.3">
      <c r="A6" s="6"/>
      <c r="F6" s="7"/>
      <c r="G6" s="58" t="s">
        <v>53</v>
      </c>
      <c r="H6" s="59"/>
    </row>
    <row r="7" spans="1:8" ht="16.5" customHeight="1" x14ac:dyDescent="0.3">
      <c r="A7" s="6" t="s">
        <v>8</v>
      </c>
      <c r="B7" s="31"/>
      <c r="C7" s="31"/>
      <c r="D7" s="31"/>
      <c r="E7" s="31"/>
      <c r="F7" s="7"/>
      <c r="G7" s="59"/>
      <c r="H7" s="59"/>
    </row>
    <row r="8" spans="1:8" x14ac:dyDescent="0.3">
      <c r="F8" s="7"/>
      <c r="G8" s="60"/>
      <c r="H8" s="60"/>
    </row>
    <row r="9" spans="1:8" x14ac:dyDescent="0.3">
      <c r="A9" s="89" t="s">
        <v>10</v>
      </c>
      <c r="B9" s="90"/>
      <c r="C9" s="90"/>
      <c r="D9" s="90"/>
      <c r="E9" s="9" t="s">
        <v>13</v>
      </c>
      <c r="F9" s="9" t="s">
        <v>14</v>
      </c>
      <c r="G9" s="91" t="s">
        <v>11</v>
      </c>
      <c r="H9" s="92"/>
    </row>
    <row r="10" spans="1:8" ht="30.75" customHeight="1" x14ac:dyDescent="0.3">
      <c r="A10" s="73" t="s">
        <v>33</v>
      </c>
      <c r="B10" s="74"/>
      <c r="C10" s="74"/>
      <c r="D10" s="74"/>
      <c r="E10" s="26">
        <v>0</v>
      </c>
      <c r="F10" s="26">
        <f>E10*12</f>
        <v>0</v>
      </c>
      <c r="G10" s="75" t="s">
        <v>12</v>
      </c>
      <c r="H10" s="76"/>
    </row>
    <row r="11" spans="1:8" ht="40.5" customHeight="1" x14ac:dyDescent="0.3">
      <c r="A11" s="73" t="s">
        <v>34</v>
      </c>
      <c r="B11" s="74"/>
      <c r="C11" s="74"/>
      <c r="D11" s="74"/>
      <c r="E11" s="26">
        <v>0</v>
      </c>
      <c r="F11" s="26">
        <f>E11*12</f>
        <v>0</v>
      </c>
      <c r="G11" s="75" t="s">
        <v>16</v>
      </c>
      <c r="H11" s="76"/>
    </row>
    <row r="12" spans="1:8" ht="28.5" customHeight="1" x14ac:dyDescent="0.3">
      <c r="A12" s="73" t="s">
        <v>43</v>
      </c>
      <c r="B12" s="74"/>
      <c r="C12" s="74"/>
      <c r="D12" s="74"/>
      <c r="E12" s="26">
        <v>0</v>
      </c>
      <c r="F12" s="26">
        <f t="shared" ref="F12:F17" si="0">E12*12</f>
        <v>0</v>
      </c>
      <c r="G12" s="75" t="s">
        <v>17</v>
      </c>
      <c r="H12" s="76"/>
    </row>
    <row r="13" spans="1:8" ht="42" customHeight="1" x14ac:dyDescent="0.3">
      <c r="A13" s="73" t="s">
        <v>35</v>
      </c>
      <c r="B13" s="74"/>
      <c r="C13" s="74"/>
      <c r="D13" s="74"/>
      <c r="E13" s="26">
        <v>0</v>
      </c>
      <c r="F13" s="26">
        <f t="shared" si="0"/>
        <v>0</v>
      </c>
      <c r="G13" s="75" t="s">
        <v>15</v>
      </c>
      <c r="H13" s="76"/>
    </row>
    <row r="14" spans="1:8" ht="42" customHeight="1" x14ac:dyDescent="0.3">
      <c r="A14" s="73" t="s">
        <v>36</v>
      </c>
      <c r="B14" s="74"/>
      <c r="C14" s="74"/>
      <c r="D14" s="74"/>
      <c r="E14" s="26">
        <v>0</v>
      </c>
      <c r="F14" s="26">
        <f t="shared" si="0"/>
        <v>0</v>
      </c>
      <c r="G14" s="75" t="s">
        <v>18</v>
      </c>
      <c r="H14" s="76"/>
    </row>
    <row r="15" spans="1:8" ht="29.25" customHeight="1" x14ac:dyDescent="0.3">
      <c r="A15" s="73" t="s">
        <v>19</v>
      </c>
      <c r="B15" s="74"/>
      <c r="C15" s="74"/>
      <c r="D15" s="74"/>
      <c r="E15" s="26">
        <v>0</v>
      </c>
      <c r="F15" s="26">
        <f t="shared" si="0"/>
        <v>0</v>
      </c>
      <c r="G15" s="75" t="s">
        <v>20</v>
      </c>
      <c r="H15" s="76"/>
    </row>
    <row r="16" spans="1:8" ht="27.75" customHeight="1" x14ac:dyDescent="0.3">
      <c r="A16" s="73" t="s">
        <v>21</v>
      </c>
      <c r="B16" s="74"/>
      <c r="C16" s="74"/>
      <c r="D16" s="74"/>
      <c r="E16" s="26">
        <v>0</v>
      </c>
      <c r="F16" s="26">
        <f t="shared" si="0"/>
        <v>0</v>
      </c>
      <c r="G16" s="75" t="s">
        <v>20</v>
      </c>
      <c r="H16" s="76"/>
    </row>
    <row r="17" spans="1:8" x14ac:dyDescent="0.3">
      <c r="A17" s="73" t="s">
        <v>22</v>
      </c>
      <c r="B17" s="74"/>
      <c r="C17" s="74"/>
      <c r="D17" s="74"/>
      <c r="E17" s="26">
        <v>0</v>
      </c>
      <c r="F17" s="26">
        <f t="shared" si="0"/>
        <v>0</v>
      </c>
      <c r="G17" s="75" t="s">
        <v>27</v>
      </c>
      <c r="H17" s="76"/>
    </row>
    <row r="18" spans="1:8" x14ac:dyDescent="0.3">
      <c r="A18" s="64" t="s">
        <v>30</v>
      </c>
      <c r="B18" s="65"/>
      <c r="C18" s="65"/>
      <c r="D18" s="65"/>
      <c r="E18" s="11">
        <f>SUM(E10:E17)</f>
        <v>0</v>
      </c>
      <c r="F18" s="11">
        <f>SUM(F10:F17)</f>
        <v>0</v>
      </c>
      <c r="G18" s="66"/>
      <c r="H18" s="67"/>
    </row>
    <row r="19" spans="1:8" x14ac:dyDescent="0.3">
      <c r="A19" s="12"/>
      <c r="B19" s="13"/>
      <c r="C19" s="13"/>
      <c r="D19" s="13"/>
      <c r="E19" s="14"/>
      <c r="F19" s="13"/>
      <c r="G19" s="13"/>
      <c r="H19" s="13"/>
    </row>
    <row r="20" spans="1:8" x14ac:dyDescent="0.3">
      <c r="A20" s="78" t="s">
        <v>23</v>
      </c>
      <c r="B20" s="79"/>
      <c r="C20" s="79"/>
      <c r="D20" s="79"/>
      <c r="E20" s="15" t="s">
        <v>24</v>
      </c>
      <c r="F20" s="15" t="s">
        <v>25</v>
      </c>
      <c r="G20" s="80" t="s">
        <v>11</v>
      </c>
      <c r="H20" s="81"/>
    </row>
    <row r="21" spans="1:8" ht="41.25" customHeight="1" x14ac:dyDescent="0.3">
      <c r="A21" s="73" t="s">
        <v>37</v>
      </c>
      <c r="B21" s="74"/>
      <c r="C21" s="74"/>
      <c r="D21" s="74"/>
      <c r="E21" s="27">
        <v>0</v>
      </c>
      <c r="F21" s="10">
        <f>E21*480</f>
        <v>0</v>
      </c>
      <c r="G21" s="75" t="s">
        <v>44</v>
      </c>
      <c r="H21" s="76"/>
    </row>
    <row r="22" spans="1:8" ht="43.5" customHeight="1" x14ac:dyDescent="0.3">
      <c r="A22" s="73" t="s">
        <v>38</v>
      </c>
      <c r="B22" s="74"/>
      <c r="C22" s="74"/>
      <c r="D22" s="74"/>
      <c r="E22" s="27">
        <v>0</v>
      </c>
      <c r="F22" s="10">
        <f>E22*400</f>
        <v>0</v>
      </c>
      <c r="G22" s="75" t="s">
        <v>45</v>
      </c>
      <c r="H22" s="76"/>
    </row>
    <row r="23" spans="1:8" ht="69" customHeight="1" x14ac:dyDescent="0.3">
      <c r="A23" s="73" t="s">
        <v>39</v>
      </c>
      <c r="B23" s="74"/>
      <c r="C23" s="74"/>
      <c r="D23" s="74"/>
      <c r="E23" s="16" t="s">
        <v>26</v>
      </c>
      <c r="F23" s="26">
        <v>0</v>
      </c>
      <c r="G23" s="75" t="s">
        <v>41</v>
      </c>
      <c r="H23" s="76"/>
    </row>
    <row r="24" spans="1:8" ht="67.5" customHeight="1" x14ac:dyDescent="0.3">
      <c r="A24" s="73" t="s">
        <v>40</v>
      </c>
      <c r="B24" s="74"/>
      <c r="C24" s="74"/>
      <c r="D24" s="74"/>
      <c r="E24" s="16" t="s">
        <v>26</v>
      </c>
      <c r="F24" s="26">
        <v>0</v>
      </c>
      <c r="G24" s="75" t="s">
        <v>41</v>
      </c>
      <c r="H24" s="76"/>
    </row>
    <row r="25" spans="1:8" ht="56.25" customHeight="1" x14ac:dyDescent="0.3">
      <c r="A25" s="73" t="s">
        <v>49</v>
      </c>
      <c r="B25" s="74"/>
      <c r="C25" s="74"/>
      <c r="D25" s="74"/>
      <c r="E25" s="16" t="s">
        <v>26</v>
      </c>
      <c r="F25" s="26">
        <v>0</v>
      </c>
      <c r="G25" s="75" t="s">
        <v>41</v>
      </c>
      <c r="H25" s="76"/>
    </row>
    <row r="26" spans="1:8" x14ac:dyDescent="0.3">
      <c r="A26" s="73" t="s">
        <v>46</v>
      </c>
      <c r="B26" s="74"/>
      <c r="C26" s="74"/>
      <c r="D26" s="74"/>
      <c r="E26" s="10">
        <f>F24+F25</f>
        <v>0</v>
      </c>
      <c r="F26" s="10">
        <f>IF(E26&gt;G26,(E26-G26),0)</f>
        <v>0</v>
      </c>
      <c r="G26" s="77">
        <f>F18*0.03</f>
        <v>0</v>
      </c>
      <c r="H26" s="76"/>
    </row>
    <row r="27" spans="1:8" ht="55.5" customHeight="1" x14ac:dyDescent="0.3">
      <c r="A27" s="82" t="s">
        <v>47</v>
      </c>
      <c r="B27" s="83"/>
      <c r="C27" s="83"/>
      <c r="D27" s="84"/>
      <c r="E27" s="24" t="s">
        <v>26</v>
      </c>
      <c r="F27" s="28">
        <v>0</v>
      </c>
      <c r="G27" s="75" t="s">
        <v>71</v>
      </c>
      <c r="H27" s="76"/>
    </row>
    <row r="28" spans="1:8" x14ac:dyDescent="0.3">
      <c r="A28" s="78"/>
      <c r="B28" s="79"/>
      <c r="C28" s="79"/>
      <c r="D28" s="79"/>
      <c r="E28" s="15" t="s">
        <v>13</v>
      </c>
      <c r="F28" s="15" t="s">
        <v>14</v>
      </c>
      <c r="G28" s="80"/>
      <c r="H28" s="81"/>
    </row>
    <row r="29" spans="1:8" x14ac:dyDescent="0.3">
      <c r="A29" s="64" t="s">
        <v>29</v>
      </c>
      <c r="B29" s="65"/>
      <c r="C29" s="65"/>
      <c r="D29" s="65"/>
      <c r="E29" s="19">
        <f>F29/12</f>
        <v>0</v>
      </c>
      <c r="F29" s="20">
        <f>F18-(F21+F22+F23+F26+F27)</f>
        <v>0</v>
      </c>
      <c r="G29" s="66"/>
      <c r="H29" s="67"/>
    </row>
    <row r="30" spans="1:8" ht="17.25" thickBot="1" x14ac:dyDescent="0.35">
      <c r="A30" s="12"/>
      <c r="B30" s="13"/>
      <c r="C30" s="13"/>
      <c r="D30" s="13"/>
      <c r="E30" s="14"/>
      <c r="F30" s="14"/>
      <c r="G30" s="17"/>
      <c r="H30" s="18"/>
    </row>
    <row r="31" spans="1:8" x14ac:dyDescent="0.3">
      <c r="A31" s="86" t="s">
        <v>48</v>
      </c>
      <c r="B31" s="87"/>
      <c r="C31" s="87"/>
      <c r="D31" s="88"/>
      <c r="E31" s="14"/>
      <c r="F31" s="14"/>
      <c r="G31" s="17"/>
      <c r="H31" s="18"/>
    </row>
    <row r="32" spans="1:8" x14ac:dyDescent="0.3">
      <c r="A32" s="68" t="s">
        <v>28</v>
      </c>
      <c r="B32" s="69"/>
      <c r="C32" s="69"/>
      <c r="D32" s="21">
        <f>E18*0.1</f>
        <v>0</v>
      </c>
      <c r="E32" s="14"/>
      <c r="F32" s="14"/>
      <c r="G32" s="17"/>
      <c r="H32" s="18"/>
    </row>
    <row r="33" spans="1:8" x14ac:dyDescent="0.3">
      <c r="A33" s="68" t="s">
        <v>31</v>
      </c>
      <c r="B33" s="69"/>
      <c r="C33" s="69"/>
      <c r="D33" s="21">
        <f>E29*0.3</f>
        <v>0</v>
      </c>
      <c r="E33" s="14"/>
      <c r="F33" s="14"/>
      <c r="G33" s="17"/>
      <c r="H33" s="18"/>
    </row>
    <row r="34" spans="1:8" x14ac:dyDescent="0.3">
      <c r="A34" s="68" t="s">
        <v>42</v>
      </c>
      <c r="B34" s="69"/>
      <c r="C34" s="69"/>
      <c r="D34" s="21">
        <f>IF(D32&gt;D33,D32,D33)</f>
        <v>0</v>
      </c>
      <c r="E34" s="1"/>
      <c r="F34" s="25"/>
      <c r="G34" s="25"/>
      <c r="H34" s="25"/>
    </row>
    <row r="35" spans="1:8" x14ac:dyDescent="0.3">
      <c r="A35" s="70" t="s">
        <v>50</v>
      </c>
      <c r="B35" s="71"/>
      <c r="C35" s="72"/>
      <c r="D35" s="22">
        <f>'Utility Allowance-Apt'!H20+'Utility Allowance-Townhome'!H20+'Utility Allowance-House'!H20</f>
        <v>0</v>
      </c>
      <c r="E35" s="29" t="s">
        <v>52</v>
      </c>
      <c r="F35" s="30"/>
      <c r="G35" s="30"/>
      <c r="H35" s="30"/>
    </row>
    <row r="36" spans="1:8" ht="17.25" thickBot="1" x14ac:dyDescent="0.35">
      <c r="A36" s="61" t="s">
        <v>32</v>
      </c>
      <c r="B36" s="62"/>
      <c r="C36" s="63"/>
      <c r="D36" s="23">
        <f>D34-D35</f>
        <v>0</v>
      </c>
      <c r="E36" s="14"/>
      <c r="F36" s="14"/>
      <c r="G36" s="17"/>
      <c r="H36" s="18"/>
    </row>
    <row r="37" spans="1:8" x14ac:dyDescent="0.3">
      <c r="A37" s="12"/>
      <c r="B37" s="13"/>
      <c r="C37" s="13"/>
      <c r="D37" s="13"/>
      <c r="E37" s="14"/>
      <c r="F37" s="14"/>
      <c r="G37" s="17"/>
      <c r="H37" s="18"/>
    </row>
    <row r="38" spans="1:8" x14ac:dyDescent="0.3">
      <c r="A38" s="12"/>
      <c r="B38" s="13"/>
      <c r="C38" s="13"/>
      <c r="D38" s="13"/>
      <c r="E38" s="1"/>
      <c r="F38" s="1"/>
      <c r="G38" s="1"/>
      <c r="H38" s="1"/>
    </row>
    <row r="39" spans="1:8" x14ac:dyDescent="0.3">
      <c r="A39" s="12"/>
      <c r="B39" s="13"/>
      <c r="C39" s="13"/>
      <c r="D39" s="13"/>
      <c r="E39" s="14"/>
      <c r="F39" s="14"/>
      <c r="G39" s="17"/>
      <c r="H39" s="18"/>
    </row>
    <row r="40" spans="1:8" x14ac:dyDescent="0.3">
      <c r="A40" s="12"/>
      <c r="B40" s="13"/>
      <c r="C40" s="13"/>
      <c r="D40" s="13"/>
      <c r="E40" s="14"/>
      <c r="F40" s="14"/>
      <c r="G40" s="17"/>
      <c r="H40" s="18"/>
    </row>
    <row r="41" spans="1:8" x14ac:dyDescent="0.3">
      <c r="A41" s="12"/>
      <c r="B41" s="13"/>
      <c r="C41" s="13"/>
      <c r="D41" s="13"/>
      <c r="E41" s="14"/>
      <c r="F41" s="14"/>
      <c r="G41" s="17"/>
      <c r="H41" s="18"/>
    </row>
    <row r="42" spans="1:8" x14ac:dyDescent="0.3">
      <c r="A42" s="12"/>
      <c r="B42" s="13"/>
      <c r="C42" s="13"/>
      <c r="D42" s="13"/>
      <c r="E42" s="14"/>
      <c r="F42" s="14"/>
      <c r="G42" s="17"/>
      <c r="H42" s="18"/>
    </row>
  </sheetData>
  <sheetProtection sheet="1" selectLockedCells="1"/>
  <mergeCells count="48">
    <mergeCell ref="A27:D27"/>
    <mergeCell ref="G27:H27"/>
    <mergeCell ref="A1:H1"/>
    <mergeCell ref="A31:D31"/>
    <mergeCell ref="A32:C32"/>
    <mergeCell ref="A28:D28"/>
    <mergeCell ref="G28:H28"/>
    <mergeCell ref="A9:D9"/>
    <mergeCell ref="A10:D10"/>
    <mergeCell ref="G9:H9"/>
    <mergeCell ref="G10:H10"/>
    <mergeCell ref="A14:D14"/>
    <mergeCell ref="G14:H14"/>
    <mergeCell ref="A11:D11"/>
    <mergeCell ref="G11:H11"/>
    <mergeCell ref="A12:D12"/>
    <mergeCell ref="G12:H12"/>
    <mergeCell ref="A13:D13"/>
    <mergeCell ref="G13:H13"/>
    <mergeCell ref="A18:D18"/>
    <mergeCell ref="G18:H18"/>
    <mergeCell ref="G15:H15"/>
    <mergeCell ref="A16:D16"/>
    <mergeCell ref="G16:H16"/>
    <mergeCell ref="A17:D17"/>
    <mergeCell ref="G17:H17"/>
    <mergeCell ref="A15:D15"/>
    <mergeCell ref="G22:H22"/>
    <mergeCell ref="A23:D23"/>
    <mergeCell ref="G23:H23"/>
    <mergeCell ref="A20:D20"/>
    <mergeCell ref="G20:H20"/>
    <mergeCell ref="G6:H8"/>
    <mergeCell ref="A36:C36"/>
    <mergeCell ref="A29:D29"/>
    <mergeCell ref="G29:H29"/>
    <mergeCell ref="A33:C33"/>
    <mergeCell ref="A34:C34"/>
    <mergeCell ref="A35:C35"/>
    <mergeCell ref="A24:D24"/>
    <mergeCell ref="G24:H24"/>
    <mergeCell ref="A25:D25"/>
    <mergeCell ref="G25:H25"/>
    <mergeCell ref="A26:D26"/>
    <mergeCell ref="G26:H26"/>
    <mergeCell ref="A21:D21"/>
    <mergeCell ref="G21:H21"/>
    <mergeCell ref="A22:D22"/>
  </mergeCells>
  <pageMargins left="0.25" right="0.25" top="0.75" bottom="0.75" header="0.3" footer="0.3"/>
  <pageSetup scale="68" orientation="portrait" horizontalDpi="4294967294" verticalDpi="4294967294" r:id="rId1"/>
  <headerFooter>
    <oddFooter>&amp;R&amp;8&amp;Z&amp;F</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05A179-85C9-498E-8DEE-D7C6444586B2}">
  <sheetPr>
    <pageSetUpPr fitToPage="1"/>
  </sheetPr>
  <dimension ref="A1:T45"/>
  <sheetViews>
    <sheetView zoomScale="80" zoomScaleNormal="80" workbookViewId="0">
      <selection activeCell="H6" sqref="H6"/>
    </sheetView>
  </sheetViews>
  <sheetFormatPr defaultRowHeight="16.5" x14ac:dyDescent="0.3"/>
  <cols>
    <col min="1" max="1" width="12.109375" style="7" bestFit="1" customWidth="1"/>
    <col min="2" max="7" width="8.88671875" style="7"/>
    <col min="8" max="8" width="12.77734375" style="32" bestFit="1" customWidth="1"/>
  </cols>
  <sheetData>
    <row r="1" spans="1:8" ht="17.25" thickBot="1" x14ac:dyDescent="0.35"/>
    <row r="2" spans="1:8" ht="17.25" thickBot="1" x14ac:dyDescent="0.35">
      <c r="A2" s="33" t="s">
        <v>68</v>
      </c>
      <c r="B2" s="34"/>
      <c r="C2" s="34"/>
      <c r="D2" s="34"/>
      <c r="E2" s="34"/>
      <c r="F2" s="34"/>
      <c r="G2" s="34"/>
      <c r="H2" s="35"/>
    </row>
    <row r="3" spans="1:8" x14ac:dyDescent="0.3">
      <c r="A3" s="36"/>
      <c r="B3" s="8"/>
      <c r="C3" s="8"/>
      <c r="D3" s="8"/>
      <c r="E3" s="8"/>
      <c r="F3" s="8"/>
      <c r="G3" s="37"/>
      <c r="H3" s="38" t="s">
        <v>54</v>
      </c>
    </row>
    <row r="4" spans="1:8" x14ac:dyDescent="0.3">
      <c r="A4" s="39" t="s">
        <v>6</v>
      </c>
      <c r="B4" s="8" t="s">
        <v>1</v>
      </c>
      <c r="C4" s="8" t="s">
        <v>2</v>
      </c>
      <c r="D4" s="8" t="s">
        <v>3</v>
      </c>
      <c r="E4" s="8" t="s">
        <v>4</v>
      </c>
      <c r="F4" s="8" t="s">
        <v>5</v>
      </c>
      <c r="G4" s="37" t="s">
        <v>55</v>
      </c>
      <c r="H4" s="40"/>
    </row>
    <row r="5" spans="1:8" x14ac:dyDescent="0.3">
      <c r="A5" s="41" t="s">
        <v>56</v>
      </c>
      <c r="B5" s="42"/>
      <c r="C5" s="42"/>
      <c r="D5" s="42"/>
      <c r="E5" s="42"/>
      <c r="F5" s="42"/>
      <c r="G5" s="43"/>
      <c r="H5" s="44"/>
    </row>
    <row r="6" spans="1:8" x14ac:dyDescent="0.3">
      <c r="A6" s="36" t="s">
        <v>57</v>
      </c>
      <c r="B6" s="45">
        <v>35</v>
      </c>
      <c r="C6" s="45">
        <v>36</v>
      </c>
      <c r="D6" s="45">
        <v>38</v>
      </c>
      <c r="E6" s="45">
        <v>39</v>
      </c>
      <c r="F6" s="45">
        <v>42</v>
      </c>
      <c r="G6" s="46">
        <v>43</v>
      </c>
      <c r="H6" s="47"/>
    </row>
    <row r="7" spans="1:8" x14ac:dyDescent="0.3">
      <c r="A7" s="36" t="s">
        <v>58</v>
      </c>
      <c r="B7" s="45">
        <v>1</v>
      </c>
      <c r="C7" s="45">
        <v>2</v>
      </c>
      <c r="D7" s="45">
        <v>2</v>
      </c>
      <c r="E7" s="45">
        <v>3</v>
      </c>
      <c r="F7" s="45">
        <v>3</v>
      </c>
      <c r="G7" s="46">
        <v>4</v>
      </c>
      <c r="H7" s="47"/>
    </row>
    <row r="8" spans="1:8" x14ac:dyDescent="0.3">
      <c r="A8" s="36" t="s">
        <v>59</v>
      </c>
      <c r="B8" s="45">
        <v>3</v>
      </c>
      <c r="C8" s="45">
        <v>5</v>
      </c>
      <c r="D8" s="45">
        <v>8</v>
      </c>
      <c r="E8" s="45">
        <v>10</v>
      </c>
      <c r="F8" s="45">
        <v>13</v>
      </c>
      <c r="G8" s="46">
        <v>16</v>
      </c>
      <c r="H8" s="47"/>
    </row>
    <row r="9" spans="1:8" x14ac:dyDescent="0.3">
      <c r="A9" s="41" t="s">
        <v>7</v>
      </c>
      <c r="B9" s="42"/>
      <c r="C9" s="42"/>
      <c r="D9" s="42"/>
      <c r="E9" s="42"/>
      <c r="F9" s="42"/>
      <c r="G9" s="43"/>
      <c r="H9" s="44"/>
    </row>
    <row r="10" spans="1:8" x14ac:dyDescent="0.3">
      <c r="A10" s="36" t="s">
        <v>57</v>
      </c>
      <c r="B10" s="45">
        <v>21</v>
      </c>
      <c r="C10" s="45">
        <v>25</v>
      </c>
      <c r="D10" s="45">
        <v>29</v>
      </c>
      <c r="E10" s="45">
        <v>33</v>
      </c>
      <c r="F10" s="45">
        <v>38</v>
      </c>
      <c r="G10" s="46">
        <v>42</v>
      </c>
      <c r="H10" s="47"/>
    </row>
    <row r="11" spans="1:8" x14ac:dyDescent="0.3">
      <c r="A11" s="36" t="s">
        <v>58</v>
      </c>
      <c r="B11" s="45">
        <v>5</v>
      </c>
      <c r="C11" s="45">
        <v>7</v>
      </c>
      <c r="D11" s="45">
        <v>9</v>
      </c>
      <c r="E11" s="45">
        <v>11</v>
      </c>
      <c r="F11" s="45">
        <v>13</v>
      </c>
      <c r="G11" s="46">
        <v>14</v>
      </c>
      <c r="H11" s="47"/>
    </row>
    <row r="12" spans="1:8" x14ac:dyDescent="0.3">
      <c r="A12" s="36" t="s">
        <v>59</v>
      </c>
      <c r="B12" s="45">
        <v>8</v>
      </c>
      <c r="C12" s="45">
        <v>17</v>
      </c>
      <c r="D12" s="45">
        <v>27</v>
      </c>
      <c r="E12" s="45">
        <v>36</v>
      </c>
      <c r="F12" s="45">
        <v>45</v>
      </c>
      <c r="G12" s="46">
        <v>55</v>
      </c>
      <c r="H12" s="47"/>
    </row>
    <row r="13" spans="1:8" x14ac:dyDescent="0.3">
      <c r="A13" s="36" t="s">
        <v>60</v>
      </c>
      <c r="B13" s="45">
        <f>32</f>
        <v>32</v>
      </c>
      <c r="C13" s="45">
        <f>41</f>
        <v>41</v>
      </c>
      <c r="D13" s="45">
        <f>49</f>
        <v>49</v>
      </c>
      <c r="E13" s="45">
        <f>59</f>
        <v>59</v>
      </c>
      <c r="F13" s="45">
        <f>67</f>
        <v>67</v>
      </c>
      <c r="G13" s="46">
        <f>76</f>
        <v>76</v>
      </c>
      <c r="H13" s="47"/>
    </row>
    <row r="14" spans="1:8" x14ac:dyDescent="0.3">
      <c r="A14" s="41" t="s">
        <v>61</v>
      </c>
      <c r="B14" s="42">
        <v>43</v>
      </c>
      <c r="C14" s="42">
        <v>43</v>
      </c>
      <c r="D14" s="42">
        <v>65</v>
      </c>
      <c r="E14" s="42">
        <v>89</v>
      </c>
      <c r="F14" s="42">
        <v>113</v>
      </c>
      <c r="G14" s="43">
        <v>136</v>
      </c>
      <c r="H14" s="48"/>
    </row>
    <row r="15" spans="1:8" ht="17.25" thickBot="1" x14ac:dyDescent="0.35">
      <c r="A15" s="49" t="s">
        <v>62</v>
      </c>
      <c r="B15" s="50">
        <v>16</v>
      </c>
      <c r="C15" s="50">
        <v>16</v>
      </c>
      <c r="D15" s="50">
        <v>16</v>
      </c>
      <c r="E15" s="50">
        <v>16</v>
      </c>
      <c r="F15" s="50">
        <v>16</v>
      </c>
      <c r="G15" s="51">
        <v>16</v>
      </c>
      <c r="H15" s="52"/>
    </row>
    <row r="16" spans="1:8" x14ac:dyDescent="0.3">
      <c r="A16" s="53"/>
      <c r="B16" s="53"/>
      <c r="C16" s="53"/>
      <c r="D16" s="53"/>
      <c r="E16" s="53"/>
      <c r="F16" s="93" t="s">
        <v>63</v>
      </c>
      <c r="G16" s="94"/>
      <c r="H16" s="54">
        <f>SUM(H6:H8)</f>
        <v>0</v>
      </c>
    </row>
    <row r="17" spans="1:8" x14ac:dyDescent="0.3">
      <c r="A17" s="53"/>
      <c r="B17" s="53"/>
      <c r="C17" s="53"/>
      <c r="D17" s="53"/>
      <c r="E17" s="53"/>
      <c r="F17" s="95" t="s">
        <v>64</v>
      </c>
      <c r="G17" s="96"/>
      <c r="H17" s="55">
        <f>SUM(H10:H13)</f>
        <v>0</v>
      </c>
    </row>
    <row r="18" spans="1:8" x14ac:dyDescent="0.3">
      <c r="A18" s="53"/>
      <c r="B18" s="53"/>
      <c r="C18" s="53"/>
      <c r="D18" s="53"/>
      <c r="E18" s="53"/>
      <c r="F18" s="95" t="s">
        <v>65</v>
      </c>
      <c r="G18" s="96"/>
      <c r="H18" s="55">
        <f>H14</f>
        <v>0</v>
      </c>
    </row>
    <row r="19" spans="1:8" x14ac:dyDescent="0.3">
      <c r="A19" s="53"/>
      <c r="B19" s="53"/>
      <c r="C19" s="53"/>
      <c r="D19" s="53"/>
      <c r="E19" s="53"/>
      <c r="F19" s="95" t="s">
        <v>66</v>
      </c>
      <c r="G19" s="96"/>
      <c r="H19" s="55">
        <f>SUM(H15:H15)</f>
        <v>0</v>
      </c>
    </row>
    <row r="20" spans="1:8" ht="17.25" thickBot="1" x14ac:dyDescent="0.35">
      <c r="A20" s="53"/>
      <c r="F20" s="97" t="s">
        <v>67</v>
      </c>
      <c r="G20" s="98"/>
      <c r="H20" s="56">
        <f>SUM(H16:H19)</f>
        <v>0</v>
      </c>
    </row>
    <row r="21" spans="1:8" x14ac:dyDescent="0.3">
      <c r="G21" s="57"/>
    </row>
    <row r="45" spans="1:20" s="3" customFormat="1" x14ac:dyDescent="0.3">
      <c r="A45" s="7"/>
      <c r="B45" s="7"/>
      <c r="C45" s="7"/>
      <c r="D45" s="7"/>
      <c r="E45" s="7"/>
      <c r="F45" s="7"/>
      <c r="G45" s="7"/>
      <c r="H45" s="32"/>
      <c r="I45"/>
      <c r="J45"/>
      <c r="K45"/>
      <c r="L45"/>
      <c r="M45"/>
      <c r="N45"/>
      <c r="O45"/>
      <c r="P45"/>
      <c r="Q45"/>
      <c r="R45"/>
      <c r="S45"/>
      <c r="T45"/>
    </row>
  </sheetData>
  <sheetProtection sheet="1" selectLockedCells="1"/>
  <mergeCells count="5">
    <mergeCell ref="F16:G16"/>
    <mergeCell ref="F17:G17"/>
    <mergeCell ref="F18:G18"/>
    <mergeCell ref="F19:G19"/>
    <mergeCell ref="F20:G20"/>
  </mergeCells>
  <pageMargins left="0.25" right="0.25" top="0.75" bottom="0.75" header="0.3" footer="0.3"/>
  <pageSetup orientation="landscape" horizontalDpi="4294967294" verticalDpi="4294967294"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C3F82E-CA17-421C-A924-7583264E7EE2}">
  <sheetPr>
    <pageSetUpPr fitToPage="1"/>
  </sheetPr>
  <dimension ref="A1:T45"/>
  <sheetViews>
    <sheetView zoomScale="90" zoomScaleNormal="90" workbookViewId="0">
      <selection activeCell="H6" sqref="H6"/>
    </sheetView>
  </sheetViews>
  <sheetFormatPr defaultRowHeight="16.5" x14ac:dyDescent="0.3"/>
  <cols>
    <col min="1" max="1" width="12.109375" style="7" bestFit="1" customWidth="1"/>
    <col min="2" max="7" width="8.88671875" style="7"/>
    <col min="8" max="8" width="12.77734375" style="32" bestFit="1" customWidth="1"/>
  </cols>
  <sheetData>
    <row r="1" spans="1:8" ht="17.25" thickBot="1" x14ac:dyDescent="0.35"/>
    <row r="2" spans="1:8" ht="17.25" thickBot="1" x14ac:dyDescent="0.35">
      <c r="A2" s="33" t="s">
        <v>69</v>
      </c>
      <c r="B2" s="34"/>
      <c r="C2" s="34"/>
      <c r="D2" s="34"/>
      <c r="E2" s="34"/>
      <c r="F2" s="34"/>
      <c r="G2" s="34"/>
      <c r="H2" s="35"/>
    </row>
    <row r="3" spans="1:8" x14ac:dyDescent="0.3">
      <c r="A3" s="36"/>
      <c r="B3" s="8"/>
      <c r="C3" s="8"/>
      <c r="D3" s="8"/>
      <c r="E3" s="8"/>
      <c r="F3" s="8"/>
      <c r="G3" s="37"/>
      <c r="H3" s="38" t="s">
        <v>54</v>
      </c>
    </row>
    <row r="4" spans="1:8" x14ac:dyDescent="0.3">
      <c r="A4" s="39" t="s">
        <v>6</v>
      </c>
      <c r="B4" s="8" t="s">
        <v>1</v>
      </c>
      <c r="C4" s="8" t="s">
        <v>2</v>
      </c>
      <c r="D4" s="8" t="s">
        <v>3</v>
      </c>
      <c r="E4" s="8" t="s">
        <v>4</v>
      </c>
      <c r="F4" s="8" t="s">
        <v>5</v>
      </c>
      <c r="G4" s="37" t="s">
        <v>55</v>
      </c>
      <c r="H4" s="40"/>
    </row>
    <row r="5" spans="1:8" x14ac:dyDescent="0.3">
      <c r="A5" s="41" t="s">
        <v>56</v>
      </c>
      <c r="B5" s="42"/>
      <c r="C5" s="42"/>
      <c r="D5" s="42"/>
      <c r="E5" s="42"/>
      <c r="F5" s="42"/>
      <c r="G5" s="43"/>
      <c r="H5" s="44"/>
    </row>
    <row r="6" spans="1:8" x14ac:dyDescent="0.3">
      <c r="A6" s="36" t="s">
        <v>57</v>
      </c>
      <c r="B6" s="45">
        <v>41</v>
      </c>
      <c r="C6" s="45">
        <v>44</v>
      </c>
      <c r="D6" s="45">
        <v>47</v>
      </c>
      <c r="E6" s="45">
        <v>49</v>
      </c>
      <c r="F6" s="45">
        <v>52</v>
      </c>
      <c r="G6" s="46">
        <v>55</v>
      </c>
      <c r="H6" s="47"/>
    </row>
    <row r="7" spans="1:8" x14ac:dyDescent="0.3">
      <c r="A7" s="36" t="s">
        <v>58</v>
      </c>
      <c r="B7" s="45">
        <v>1</v>
      </c>
      <c r="C7" s="45">
        <v>2</v>
      </c>
      <c r="D7" s="45">
        <v>2</v>
      </c>
      <c r="E7" s="45">
        <v>3</v>
      </c>
      <c r="F7" s="45">
        <v>3</v>
      </c>
      <c r="G7" s="46">
        <v>4</v>
      </c>
      <c r="H7" s="47"/>
    </row>
    <row r="8" spans="1:8" x14ac:dyDescent="0.3">
      <c r="A8" s="36" t="s">
        <v>59</v>
      </c>
      <c r="B8" s="45">
        <v>3</v>
      </c>
      <c r="C8" s="45">
        <v>5</v>
      </c>
      <c r="D8" s="45">
        <v>8</v>
      </c>
      <c r="E8" s="45">
        <v>10</v>
      </c>
      <c r="F8" s="45">
        <v>13</v>
      </c>
      <c r="G8" s="46">
        <v>16</v>
      </c>
      <c r="H8" s="47"/>
    </row>
    <row r="9" spans="1:8" x14ac:dyDescent="0.3">
      <c r="A9" s="41" t="s">
        <v>7</v>
      </c>
      <c r="B9" s="42"/>
      <c r="C9" s="42"/>
      <c r="D9" s="42"/>
      <c r="E9" s="42"/>
      <c r="F9" s="42"/>
      <c r="G9" s="43"/>
      <c r="H9" s="44"/>
    </row>
    <row r="10" spans="1:8" x14ac:dyDescent="0.3">
      <c r="A10" s="36" t="s">
        <v>57</v>
      </c>
      <c r="B10" s="45">
        <v>37</v>
      </c>
      <c r="C10" s="45">
        <v>44</v>
      </c>
      <c r="D10" s="45">
        <v>51</v>
      </c>
      <c r="E10" s="45">
        <v>59</v>
      </c>
      <c r="F10" s="45">
        <v>66</v>
      </c>
      <c r="G10" s="46">
        <v>73</v>
      </c>
      <c r="H10" s="47"/>
    </row>
    <row r="11" spans="1:8" x14ac:dyDescent="0.3">
      <c r="A11" s="36" t="s">
        <v>58</v>
      </c>
      <c r="B11" s="45">
        <v>5</v>
      </c>
      <c r="C11" s="45">
        <v>7</v>
      </c>
      <c r="D11" s="45">
        <v>9</v>
      </c>
      <c r="E11" s="45">
        <v>11</v>
      </c>
      <c r="F11" s="45">
        <v>13</v>
      </c>
      <c r="G11" s="46">
        <v>14</v>
      </c>
      <c r="H11" s="47"/>
    </row>
    <row r="12" spans="1:8" x14ac:dyDescent="0.3">
      <c r="A12" s="36" t="s">
        <v>59</v>
      </c>
      <c r="B12" s="45">
        <v>8</v>
      </c>
      <c r="C12" s="45">
        <v>17</v>
      </c>
      <c r="D12" s="45">
        <v>27</v>
      </c>
      <c r="E12" s="45">
        <v>36</v>
      </c>
      <c r="F12" s="45">
        <v>45</v>
      </c>
      <c r="G12" s="46">
        <v>55</v>
      </c>
      <c r="H12" s="47"/>
    </row>
    <row r="13" spans="1:8" x14ac:dyDescent="0.3">
      <c r="A13" s="36" t="s">
        <v>60</v>
      </c>
      <c r="B13" s="45">
        <v>32</v>
      </c>
      <c r="C13" s="45">
        <v>43</v>
      </c>
      <c r="D13" s="45">
        <v>56</v>
      </c>
      <c r="E13" s="45">
        <v>67</v>
      </c>
      <c r="F13" s="45">
        <v>79</v>
      </c>
      <c r="G13" s="46">
        <v>91</v>
      </c>
      <c r="H13" s="47"/>
    </row>
    <row r="14" spans="1:8" x14ac:dyDescent="0.3">
      <c r="A14" s="41" t="s">
        <v>61</v>
      </c>
      <c r="B14" s="42">
        <f>32+11</f>
        <v>43</v>
      </c>
      <c r="C14" s="42">
        <f>32+11</f>
        <v>43</v>
      </c>
      <c r="D14" s="42">
        <f>49+16</f>
        <v>65</v>
      </c>
      <c r="E14" s="42">
        <f>67+22</f>
        <v>89</v>
      </c>
      <c r="F14" s="42">
        <f>85+28</f>
        <v>113</v>
      </c>
      <c r="G14" s="43">
        <f>102+34</f>
        <v>136</v>
      </c>
      <c r="H14" s="48"/>
    </row>
    <row r="15" spans="1:8" ht="17.25" thickBot="1" x14ac:dyDescent="0.35">
      <c r="A15" s="49" t="s">
        <v>62</v>
      </c>
      <c r="B15" s="50">
        <v>16</v>
      </c>
      <c r="C15" s="50">
        <v>16</v>
      </c>
      <c r="D15" s="50">
        <v>16</v>
      </c>
      <c r="E15" s="50">
        <v>16</v>
      </c>
      <c r="F15" s="50">
        <v>16</v>
      </c>
      <c r="G15" s="51">
        <v>16</v>
      </c>
      <c r="H15" s="52"/>
    </row>
    <row r="16" spans="1:8" x14ac:dyDescent="0.3">
      <c r="A16" s="53"/>
      <c r="B16" s="53"/>
      <c r="C16" s="53"/>
      <c r="D16" s="53"/>
      <c r="E16" s="53"/>
      <c r="F16" s="93" t="s">
        <v>63</v>
      </c>
      <c r="G16" s="94"/>
      <c r="H16" s="54">
        <f>SUM(H6:H8)</f>
        <v>0</v>
      </c>
    </row>
    <row r="17" spans="1:8" x14ac:dyDescent="0.3">
      <c r="A17" s="53"/>
      <c r="B17" s="53"/>
      <c r="C17" s="53"/>
      <c r="D17" s="53"/>
      <c r="E17" s="53"/>
      <c r="F17" s="95" t="s">
        <v>64</v>
      </c>
      <c r="G17" s="96"/>
      <c r="H17" s="55">
        <f>SUM(H10:H13)</f>
        <v>0</v>
      </c>
    </row>
    <row r="18" spans="1:8" x14ac:dyDescent="0.3">
      <c r="A18" s="53"/>
      <c r="B18" s="53"/>
      <c r="C18" s="53"/>
      <c r="D18" s="53"/>
      <c r="E18" s="53"/>
      <c r="F18" s="95" t="s">
        <v>65</v>
      </c>
      <c r="G18" s="96"/>
      <c r="H18" s="55">
        <f>H14</f>
        <v>0</v>
      </c>
    </row>
    <row r="19" spans="1:8" x14ac:dyDescent="0.3">
      <c r="A19" s="53"/>
      <c r="B19" s="53"/>
      <c r="C19" s="53"/>
      <c r="D19" s="53"/>
      <c r="E19" s="53"/>
      <c r="F19" s="95" t="s">
        <v>66</v>
      </c>
      <c r="G19" s="96"/>
      <c r="H19" s="55">
        <f>SUM(H15:H15)</f>
        <v>0</v>
      </c>
    </row>
    <row r="20" spans="1:8" ht="17.25" thickBot="1" x14ac:dyDescent="0.35">
      <c r="A20" s="53"/>
      <c r="F20" s="97" t="s">
        <v>67</v>
      </c>
      <c r="G20" s="98"/>
      <c r="H20" s="56">
        <f>SUM(H16:H19)</f>
        <v>0</v>
      </c>
    </row>
    <row r="45" spans="1:20" s="3" customFormat="1" x14ac:dyDescent="0.3">
      <c r="A45" s="7"/>
      <c r="B45" s="7"/>
      <c r="C45" s="7"/>
      <c r="D45" s="7"/>
      <c r="E45" s="7"/>
      <c r="F45" s="7"/>
      <c r="G45" s="7"/>
      <c r="H45" s="32"/>
      <c r="I45"/>
      <c r="J45"/>
      <c r="K45"/>
      <c r="L45"/>
      <c r="M45"/>
      <c r="N45"/>
      <c r="O45"/>
      <c r="P45"/>
      <c r="Q45"/>
      <c r="R45"/>
      <c r="S45"/>
      <c r="T45"/>
    </row>
  </sheetData>
  <sheetProtection sheet="1" selectLockedCells="1"/>
  <mergeCells count="5">
    <mergeCell ref="F16:G16"/>
    <mergeCell ref="F17:G17"/>
    <mergeCell ref="F18:G18"/>
    <mergeCell ref="F19:G19"/>
    <mergeCell ref="F20:G20"/>
  </mergeCells>
  <pageMargins left="0.25" right="0.25" top="0.75" bottom="0.75" header="0.3" footer="0.3"/>
  <pageSetup orientation="landscape" horizontalDpi="4294967294" verticalDpi="4294967294"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BD8A8A-D420-4505-BA3C-7CED8A840336}">
  <sheetPr>
    <pageSetUpPr fitToPage="1"/>
  </sheetPr>
  <dimension ref="A1:T45"/>
  <sheetViews>
    <sheetView zoomScale="90" zoomScaleNormal="90" workbookViewId="0">
      <selection activeCell="H6" sqref="H6"/>
    </sheetView>
  </sheetViews>
  <sheetFormatPr defaultRowHeight="16.5" x14ac:dyDescent="0.3"/>
  <cols>
    <col min="1" max="1" width="12.109375" style="7" bestFit="1" customWidth="1"/>
    <col min="2" max="7" width="8.88671875" style="7"/>
    <col min="8" max="8" width="12.77734375" style="32" bestFit="1" customWidth="1"/>
  </cols>
  <sheetData>
    <row r="1" spans="1:8" ht="17.25" thickBot="1" x14ac:dyDescent="0.35"/>
    <row r="2" spans="1:8" ht="17.25" thickBot="1" x14ac:dyDescent="0.35">
      <c r="A2" s="33" t="s">
        <v>70</v>
      </c>
      <c r="B2" s="34"/>
      <c r="C2" s="34"/>
      <c r="D2" s="34"/>
      <c r="E2" s="34"/>
      <c r="F2" s="34"/>
      <c r="G2" s="34"/>
      <c r="H2" s="35"/>
    </row>
    <row r="3" spans="1:8" x14ac:dyDescent="0.3">
      <c r="A3" s="36"/>
      <c r="B3" s="8"/>
      <c r="C3" s="8"/>
      <c r="D3" s="8"/>
      <c r="E3" s="8"/>
      <c r="F3" s="8"/>
      <c r="G3" s="37"/>
      <c r="H3" s="38" t="s">
        <v>54</v>
      </c>
    </row>
    <row r="4" spans="1:8" x14ac:dyDescent="0.3">
      <c r="A4" s="39" t="s">
        <v>6</v>
      </c>
      <c r="B4" s="8" t="s">
        <v>1</v>
      </c>
      <c r="C4" s="8" t="s">
        <v>2</v>
      </c>
      <c r="D4" s="8" t="s">
        <v>3</v>
      </c>
      <c r="E4" s="8" t="s">
        <v>4</v>
      </c>
      <c r="F4" s="8" t="s">
        <v>5</v>
      </c>
      <c r="G4" s="37" t="s">
        <v>55</v>
      </c>
      <c r="H4" s="40"/>
    </row>
    <row r="5" spans="1:8" x14ac:dyDescent="0.3">
      <c r="A5" s="41" t="s">
        <v>56</v>
      </c>
      <c r="B5" s="42"/>
      <c r="C5" s="42"/>
      <c r="D5" s="42"/>
      <c r="E5" s="42"/>
      <c r="F5" s="42"/>
      <c r="G5" s="43"/>
      <c r="H5" s="44"/>
    </row>
    <row r="6" spans="1:8" x14ac:dyDescent="0.3">
      <c r="A6" s="36" t="s">
        <v>57</v>
      </c>
      <c r="B6" s="45">
        <v>43</v>
      </c>
      <c r="C6" s="45">
        <v>46</v>
      </c>
      <c r="D6" s="45">
        <v>49</v>
      </c>
      <c r="E6" s="45">
        <v>52</v>
      </c>
      <c r="F6" s="45">
        <v>55</v>
      </c>
      <c r="G6" s="46">
        <v>58</v>
      </c>
      <c r="H6" s="47"/>
    </row>
    <row r="7" spans="1:8" x14ac:dyDescent="0.3">
      <c r="A7" s="36" t="s">
        <v>58</v>
      </c>
      <c r="B7" s="45">
        <v>1</v>
      </c>
      <c r="C7" s="45">
        <v>2</v>
      </c>
      <c r="D7" s="45">
        <v>2</v>
      </c>
      <c r="E7" s="45">
        <v>3</v>
      </c>
      <c r="F7" s="45">
        <v>3</v>
      </c>
      <c r="G7" s="46">
        <v>4</v>
      </c>
      <c r="H7" s="47"/>
    </row>
    <row r="8" spans="1:8" x14ac:dyDescent="0.3">
      <c r="A8" s="36" t="s">
        <v>59</v>
      </c>
      <c r="B8" s="45">
        <v>3</v>
      </c>
      <c r="C8" s="45">
        <v>5</v>
      </c>
      <c r="D8" s="45">
        <v>8</v>
      </c>
      <c r="E8" s="45">
        <v>10</v>
      </c>
      <c r="F8" s="45">
        <v>13</v>
      </c>
      <c r="G8" s="46">
        <v>16</v>
      </c>
      <c r="H8" s="47"/>
    </row>
    <row r="9" spans="1:8" x14ac:dyDescent="0.3">
      <c r="A9" s="41" t="s">
        <v>7</v>
      </c>
      <c r="B9" s="42"/>
      <c r="C9" s="42"/>
      <c r="D9" s="42"/>
      <c r="E9" s="42"/>
      <c r="F9" s="42"/>
      <c r="G9" s="43"/>
      <c r="H9" s="44"/>
    </row>
    <row r="10" spans="1:8" x14ac:dyDescent="0.3">
      <c r="A10" s="36" t="s">
        <v>57</v>
      </c>
      <c r="B10" s="45">
        <v>41</v>
      </c>
      <c r="C10" s="45">
        <v>49</v>
      </c>
      <c r="D10" s="45">
        <v>57</v>
      </c>
      <c r="E10" s="45">
        <v>66</v>
      </c>
      <c r="F10" s="45">
        <v>74</v>
      </c>
      <c r="G10" s="46">
        <v>82</v>
      </c>
      <c r="H10" s="47"/>
    </row>
    <row r="11" spans="1:8" x14ac:dyDescent="0.3">
      <c r="A11" s="36" t="s">
        <v>58</v>
      </c>
      <c r="B11" s="45">
        <v>5</v>
      </c>
      <c r="C11" s="45">
        <v>7</v>
      </c>
      <c r="D11" s="45">
        <v>9</v>
      </c>
      <c r="E11" s="45">
        <v>11</v>
      </c>
      <c r="F11" s="45">
        <v>13</v>
      </c>
      <c r="G11" s="46">
        <v>14</v>
      </c>
      <c r="H11" s="47"/>
    </row>
    <row r="12" spans="1:8" x14ac:dyDescent="0.3">
      <c r="A12" s="36" t="s">
        <v>59</v>
      </c>
      <c r="B12" s="45">
        <v>8</v>
      </c>
      <c r="C12" s="45">
        <v>17</v>
      </c>
      <c r="D12" s="45">
        <v>27</v>
      </c>
      <c r="E12" s="45">
        <v>36</v>
      </c>
      <c r="F12" s="45">
        <v>45</v>
      </c>
      <c r="G12" s="46">
        <v>55</v>
      </c>
      <c r="H12" s="47"/>
    </row>
    <row r="13" spans="1:8" x14ac:dyDescent="0.3">
      <c r="A13" s="36" t="s">
        <v>60</v>
      </c>
      <c r="B13" s="45">
        <v>40</v>
      </c>
      <c r="C13" s="45">
        <v>53</v>
      </c>
      <c r="D13" s="45">
        <v>65</v>
      </c>
      <c r="E13" s="45">
        <v>77</v>
      </c>
      <c r="F13" s="45">
        <v>89</v>
      </c>
      <c r="G13" s="46">
        <v>101</v>
      </c>
      <c r="H13" s="47"/>
    </row>
    <row r="14" spans="1:8" x14ac:dyDescent="0.3">
      <c r="A14" s="41" t="s">
        <v>61</v>
      </c>
      <c r="B14" s="42">
        <f>32+11</f>
        <v>43</v>
      </c>
      <c r="C14" s="42">
        <f>32+11</f>
        <v>43</v>
      </c>
      <c r="D14" s="42">
        <f>49+16</f>
        <v>65</v>
      </c>
      <c r="E14" s="42">
        <f>67+22</f>
        <v>89</v>
      </c>
      <c r="F14" s="42">
        <f>85+28</f>
        <v>113</v>
      </c>
      <c r="G14" s="43">
        <f>102+34</f>
        <v>136</v>
      </c>
      <c r="H14" s="48"/>
    </row>
    <row r="15" spans="1:8" ht="17.25" thickBot="1" x14ac:dyDescent="0.35">
      <c r="A15" s="49" t="s">
        <v>62</v>
      </c>
      <c r="B15" s="50">
        <v>16</v>
      </c>
      <c r="C15" s="50">
        <v>16</v>
      </c>
      <c r="D15" s="50">
        <v>16</v>
      </c>
      <c r="E15" s="50">
        <v>16</v>
      </c>
      <c r="F15" s="50">
        <v>16</v>
      </c>
      <c r="G15" s="51">
        <v>16</v>
      </c>
      <c r="H15" s="52"/>
    </row>
    <row r="16" spans="1:8" x14ac:dyDescent="0.3">
      <c r="A16" s="53"/>
      <c r="B16" s="53"/>
      <c r="C16" s="53"/>
      <c r="D16" s="53"/>
      <c r="E16" s="53"/>
      <c r="F16" s="93" t="s">
        <v>63</v>
      </c>
      <c r="G16" s="94"/>
      <c r="H16" s="54">
        <f>SUM(H6:H8)</f>
        <v>0</v>
      </c>
    </row>
    <row r="17" spans="1:8" x14ac:dyDescent="0.3">
      <c r="A17" s="53"/>
      <c r="B17" s="53"/>
      <c r="C17" s="53"/>
      <c r="D17" s="53"/>
      <c r="E17" s="53"/>
      <c r="F17" s="95" t="s">
        <v>64</v>
      </c>
      <c r="G17" s="96"/>
      <c r="H17" s="55">
        <f>SUM(H10:H13)</f>
        <v>0</v>
      </c>
    </row>
    <row r="18" spans="1:8" x14ac:dyDescent="0.3">
      <c r="A18" s="53"/>
      <c r="B18" s="53"/>
      <c r="C18" s="53"/>
      <c r="D18" s="53"/>
      <c r="E18" s="53"/>
      <c r="F18" s="95" t="s">
        <v>65</v>
      </c>
      <c r="G18" s="96"/>
      <c r="H18" s="55">
        <f>H14</f>
        <v>0</v>
      </c>
    </row>
    <row r="19" spans="1:8" x14ac:dyDescent="0.3">
      <c r="A19" s="53"/>
      <c r="B19" s="53"/>
      <c r="C19" s="53"/>
      <c r="D19" s="53"/>
      <c r="E19" s="53"/>
      <c r="F19" s="95" t="s">
        <v>66</v>
      </c>
      <c r="G19" s="96"/>
      <c r="H19" s="55">
        <f>SUM(H15:H15)</f>
        <v>0</v>
      </c>
    </row>
    <row r="20" spans="1:8" ht="17.25" thickBot="1" x14ac:dyDescent="0.35">
      <c r="A20" s="53"/>
      <c r="F20" s="97" t="s">
        <v>67</v>
      </c>
      <c r="G20" s="98"/>
      <c r="H20" s="56">
        <f>SUM(H16:H19)</f>
        <v>0</v>
      </c>
    </row>
    <row r="45" spans="1:20" s="3" customFormat="1" x14ac:dyDescent="0.3">
      <c r="A45" s="7"/>
      <c r="B45" s="7"/>
      <c r="C45" s="7"/>
      <c r="D45" s="7"/>
      <c r="E45" s="7"/>
      <c r="F45" s="7"/>
      <c r="G45" s="7"/>
      <c r="H45" s="32"/>
      <c r="I45"/>
      <c r="J45"/>
      <c r="K45"/>
      <c r="L45"/>
      <c r="M45"/>
      <c r="N45"/>
      <c r="O45"/>
      <c r="P45"/>
      <c r="Q45"/>
      <c r="R45"/>
      <c r="S45"/>
      <c r="T45"/>
    </row>
  </sheetData>
  <sheetProtection sheet="1" selectLockedCells="1"/>
  <mergeCells count="5">
    <mergeCell ref="F16:G16"/>
    <mergeCell ref="F17:G17"/>
    <mergeCell ref="F18:G18"/>
    <mergeCell ref="F19:G19"/>
    <mergeCell ref="F20:G20"/>
  </mergeCells>
  <pageMargins left="0.25" right="0.25" top="0.75" bottom="0.75" header="0.3" footer="0.3"/>
  <pageSetup orientation="landscape" horizontalDpi="4294967294" verticalDpi="42949672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Calculator</vt:lpstr>
      <vt:lpstr>Utility Allowance-Apt</vt:lpstr>
      <vt:lpstr>Utility Allowance-Townhome</vt:lpstr>
      <vt:lpstr>Utility Allowance-House</vt:lpstr>
      <vt:lpstr>Calculator!Print_Area</vt:lpstr>
      <vt:lpstr>'Utility Allowance-Apt'!Print_Area</vt:lpstr>
      <vt:lpstr>'Utility Allowance-House'!Print_Area</vt:lpstr>
      <vt:lpstr>'Utility Allowance-Townhome'!Print_Area</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Heather Notter</dc:creator>
  <cp:lastModifiedBy>Cathy Ellerbrock</cp:lastModifiedBy>
  <cp:lastPrinted>2019-07-09T14:26:12Z</cp:lastPrinted>
  <dcterms:created xsi:type="dcterms:W3CDTF">2018-01-30T17:34:15Z</dcterms:created>
  <dcterms:modified xsi:type="dcterms:W3CDTF">2022-12-15T14:30:47Z</dcterms:modified>
</cp:coreProperties>
</file>